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(2)'!$A$4:$I$189</definedName>
  </definedNames>
  <calcPr calcId="152511"/>
</workbook>
</file>

<file path=xl/calcChain.xml><?xml version="1.0" encoding="utf-8"?>
<calcChain xmlns="http://schemas.openxmlformats.org/spreadsheetml/2006/main">
  <c r="I48" i="7" l="1"/>
  <c r="I26" i="7"/>
  <c r="H25" i="7"/>
  <c r="H29" i="7"/>
  <c r="G25" i="7"/>
  <c r="G179" i="7"/>
  <c r="G173" i="7"/>
  <c r="G170" i="7"/>
  <c r="G126" i="7"/>
  <c r="G112" i="7"/>
  <c r="G110" i="7"/>
  <c r="G108" i="7"/>
  <c r="G105" i="7"/>
  <c r="G100" i="7"/>
  <c r="G98" i="7"/>
  <c r="G87" i="7"/>
  <c r="G81" i="7"/>
  <c r="G73" i="7"/>
  <c r="G42" i="7"/>
  <c r="G35" i="7"/>
  <c r="G29" i="7"/>
  <c r="G23" i="7"/>
  <c r="G19" i="7"/>
  <c r="G16" i="7"/>
  <c r="G9" i="7"/>
  <c r="G7" i="7"/>
  <c r="I171" i="7"/>
  <c r="I159" i="7"/>
  <c r="I137" i="7"/>
  <c r="I133" i="7"/>
  <c r="I104" i="7"/>
  <c r="I65" i="7"/>
  <c r="G72" i="7" l="1"/>
  <c r="G6" i="7"/>
  <c r="I40" i="7"/>
  <c r="I39" i="7"/>
  <c r="H7" i="7" l="1"/>
  <c r="I21" i="7"/>
  <c r="I20" i="7"/>
  <c r="H42" i="7" l="1"/>
  <c r="I71" i="7"/>
  <c r="I67" i="7" l="1"/>
  <c r="I15" i="7" l="1"/>
  <c r="I14" i="7"/>
  <c r="I13" i="7"/>
  <c r="I11" i="7"/>
  <c r="I10" i="7"/>
  <c r="H173" i="7" l="1"/>
  <c r="I174" i="7"/>
  <c r="I142" i="7"/>
  <c r="H105" i="7"/>
  <c r="I107" i="7"/>
  <c r="I38" i="7"/>
  <c r="I143" i="7" l="1"/>
  <c r="H19" i="7"/>
  <c r="H185" i="7" l="1"/>
  <c r="G185" i="7"/>
  <c r="I154" i="7"/>
  <c r="I151" i="7"/>
  <c r="I150" i="7"/>
  <c r="I146" i="7"/>
  <c r="I134" i="7"/>
  <c r="H95" i="7"/>
  <c r="G95" i="7"/>
  <c r="I96" i="7"/>
  <c r="H100" i="7" l="1"/>
  <c r="H93" i="7"/>
  <c r="G93" i="7"/>
  <c r="I94" i="7"/>
  <c r="I79" i="7"/>
  <c r="I119" i="7" l="1"/>
  <c r="I103" i="7" l="1"/>
  <c r="I100" i="7" l="1"/>
  <c r="H35" i="7"/>
  <c r="I36" i="7"/>
  <c r="I37" i="7"/>
  <c r="H170" i="7" l="1"/>
  <c r="H126" i="7"/>
  <c r="I101" i="7"/>
  <c r="I76" i="7"/>
  <c r="I56" i="7"/>
  <c r="I49" i="7"/>
  <c r="H23" i="7"/>
  <c r="I22" i="7"/>
  <c r="I102" i="7" l="1"/>
  <c r="I181" i="7"/>
  <c r="I144" i="7"/>
  <c r="I138" i="7"/>
  <c r="I122" i="7"/>
  <c r="I78" i="7"/>
  <c r="I50" i="7"/>
  <c r="I51" i="7"/>
  <c r="I52" i="7"/>
  <c r="I63" i="7"/>
  <c r="I47" i="7"/>
  <c r="I33" i="7"/>
  <c r="I8" i="7"/>
  <c r="I7" i="7" s="1"/>
  <c r="I173" i="7" l="1"/>
  <c r="I149" i="7" l="1"/>
  <c r="I148" i="7"/>
  <c r="I121" i="7"/>
  <c r="I97" i="7"/>
  <c r="I75" i="7"/>
  <c r="I77" i="7"/>
  <c r="I41" i="7"/>
  <c r="I169" i="7" l="1"/>
  <c r="I136" i="7" l="1"/>
  <c r="H98" i="7" l="1"/>
  <c r="I59" i="7"/>
  <c r="I53" i="7"/>
  <c r="I135" i="7"/>
  <c r="H81" i="7" l="1"/>
  <c r="I106" i="7"/>
  <c r="H187" i="7"/>
  <c r="G187" i="7"/>
  <c r="I188" i="7"/>
  <c r="I186" i="7"/>
  <c r="H179" i="7"/>
  <c r="I180" i="7"/>
  <c r="H124" i="7"/>
  <c r="G124" i="7"/>
  <c r="I125" i="7"/>
  <c r="H91" i="7"/>
  <c r="G91" i="7"/>
  <c r="I92" i="7"/>
  <c r="I187" i="7" l="1"/>
  <c r="I99" i="7" l="1"/>
  <c r="I90" i="7"/>
  <c r="H73" i="7" l="1"/>
  <c r="I46" i="7"/>
  <c r="I70" i="7"/>
  <c r="I28" i="7"/>
  <c r="I27" i="7"/>
  <c r="H16" i="7"/>
  <c r="I73" i="7" l="1"/>
  <c r="I35" i="7"/>
  <c r="I42" i="7"/>
  <c r="I29" i="7"/>
  <c r="I25" i="7"/>
  <c r="I23" i="7"/>
  <c r="I19" i="7"/>
  <c r="H9" i="7"/>
  <c r="I12" i="7"/>
  <c r="H6" i="7" l="1"/>
  <c r="I9" i="7"/>
  <c r="I16" i="7"/>
  <c r="H87" i="7"/>
  <c r="I62" i="7"/>
  <c r="I6" i="7" l="1"/>
  <c r="I98" i="7"/>
  <c r="I184" i="7" l="1"/>
  <c r="H183" i="7"/>
  <c r="G183" i="7"/>
  <c r="I182" i="7"/>
  <c r="I178" i="7"/>
  <c r="H177" i="7"/>
  <c r="G177" i="7"/>
  <c r="I176" i="7"/>
  <c r="H175" i="7"/>
  <c r="G175" i="7"/>
  <c r="I141" i="7"/>
  <c r="I132" i="7"/>
  <c r="H108" i="7"/>
  <c r="I88" i="7"/>
  <c r="I179" i="7" l="1"/>
  <c r="I185" i="7"/>
  <c r="I177" i="7"/>
  <c r="I183" i="7"/>
  <c r="I175" i="7"/>
  <c r="I69" i="7"/>
  <c r="I68" i="7"/>
  <c r="I66" i="7"/>
  <c r="I64" i="7"/>
  <c r="I61" i="7"/>
  <c r="I60" i="7"/>
  <c r="I58" i="7"/>
  <c r="I57" i="7"/>
  <c r="I55" i="7"/>
  <c r="I54" i="7"/>
  <c r="I45" i="7"/>
  <c r="I44" i="7"/>
  <c r="I43" i="7"/>
  <c r="I34" i="7"/>
  <c r="I32" i="7"/>
  <c r="I31" i="7"/>
  <c r="I30" i="7"/>
  <c r="I162" i="7" l="1"/>
  <c r="I109" i="7"/>
  <c r="I168" i="7" l="1"/>
  <c r="I167" i="7"/>
  <c r="I166" i="7"/>
  <c r="I165" i="7"/>
  <c r="I164" i="7"/>
  <c r="I163" i="7"/>
  <c r="I161" i="7"/>
  <c r="I160" i="7"/>
  <c r="I158" i="7"/>
  <c r="I157" i="7"/>
  <c r="I156" i="7"/>
  <c r="I155" i="7"/>
  <c r="I153" i="7"/>
  <c r="I152" i="7"/>
  <c r="I147" i="7"/>
  <c r="I145" i="7"/>
  <c r="I140" i="7"/>
  <c r="I139" i="7"/>
  <c r="I131" i="7"/>
  <c r="I130" i="7"/>
  <c r="I129" i="7"/>
  <c r="I128" i="7"/>
  <c r="I127" i="7"/>
  <c r="I123" i="7"/>
  <c r="I120" i="7"/>
  <c r="I118" i="7"/>
  <c r="I117" i="7"/>
  <c r="I116" i="7"/>
  <c r="I115" i="7"/>
  <c r="I114" i="7"/>
  <c r="I113" i="7"/>
  <c r="H112" i="7"/>
  <c r="I111" i="7"/>
  <c r="H110" i="7"/>
  <c r="I86" i="7"/>
  <c r="H85" i="7"/>
  <c r="G85" i="7"/>
  <c r="I84" i="7"/>
  <c r="H83" i="7"/>
  <c r="G83" i="7"/>
  <c r="I82" i="7"/>
  <c r="I80" i="7"/>
  <c r="I74" i="7"/>
  <c r="I24" i="7"/>
  <c r="I18" i="7"/>
  <c r="I17" i="7"/>
  <c r="G189" i="7" l="1"/>
  <c r="I95" i="7"/>
  <c r="I124" i="7"/>
  <c r="I87" i="7"/>
  <c r="I108" i="7"/>
  <c r="I112" i="7"/>
  <c r="I170" i="7"/>
  <c r="I93" i="7"/>
  <c r="I105" i="7"/>
  <c r="I85" i="7"/>
  <c r="I83" i="7"/>
  <c r="I110" i="7"/>
  <c r="I126" i="7"/>
  <c r="I81" i="7" l="1"/>
  <c r="H72" i="7"/>
  <c r="I91" i="7"/>
  <c r="I72" i="7" l="1"/>
  <c r="H189" i="7"/>
  <c r="I189" i="7" s="1"/>
</calcChain>
</file>

<file path=xl/sharedStrings.xml><?xml version="1.0" encoding="utf-8"?>
<sst xmlns="http://schemas.openxmlformats.org/spreadsheetml/2006/main" count="810" uniqueCount="343">
  <si>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</si>
  <si>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</si>
  <si>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</si>
  <si>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</si>
  <si>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</si>
  <si>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</si>
  <si>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</si>
  <si>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</si>
  <si>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</si>
  <si>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</si>
  <si>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</si>
  <si>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</si>
  <si>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</si>
  <si>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</si>
  <si>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</si>
  <si>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</si>
  <si>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</si>
  <si>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</si>
  <si>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</si>
  <si>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</si>
  <si>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</si>
  <si>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</si>
  <si>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</si>
  <si>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</si>
  <si>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</si>
  <si>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</si>
  <si>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</si>
  <si>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</si>
  <si>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</si>
  <si>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</si>
  <si>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</si>
  <si>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</si>
  <si>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</si>
  <si>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</si>
  <si>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</si>
  <si>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</si>
  <si>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</si>
  <si>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</si>
  <si>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</si>
  <si>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</si>
  <si>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</si>
  <si>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</si>
  <si>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</si>
  <si>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</si>
  <si>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</si>
  <si>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</si>
  <si>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</si>
  <si>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</si>
  <si>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</si>
  <si>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</si>
  <si>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</si>
  <si>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</si>
  <si>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</si>
  <si>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</si>
  <si>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</si>
  <si>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</si>
  <si>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</si>
  <si>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</si>
  <si>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</si>
  <si>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</si>
  <si>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</si>
  <si>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</si>
  <si>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</si>
  <si>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</si>
  <si>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</si>
  <si>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</si>
  <si>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</si>
  <si>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</si>
  <si>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</si>
  <si>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</si>
  <si>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</si>
  <si>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</si>
  <si>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</si>
  <si>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</si>
  <si>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</si>
  <si>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</si>
  <si>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</si>
  <si>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</si>
  <si>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</si>
  <si>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</si>
  <si>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</si>
  <si>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</si>
  <si>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</si>
  <si>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</si>
  <si>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</si>
  <si>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</si>
  <si>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</si>
  <si>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</si>
  <si>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</si>
  <si>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</si>
  <si>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</si>
  <si>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</si>
  <si>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</si>
  <si>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</si>
  <si>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</si>
  <si>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</si>
  <si>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</si>
  <si>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</si>
  <si>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</si>
  <si>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</si>
  <si>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</si>
  <si>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</si>
  <si>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</si>
  <si>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</si>
  <si>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</si>
  <si>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</si>
  <si>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</si>
  <si>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</si>
  <si>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</si>
  <si>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</si>
  <si>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</si>
  <si>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</si>
  <si>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</si>
  <si>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</si>
  <si>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</si>
  <si>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</si>
  <si>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</si>
  <si>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</si>
  <si>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</si>
  <si>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</si>
  <si>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</si>
  <si>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</si>
  <si>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</si>
  <si>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</si>
  <si>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</si>
  <si>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</si>
  <si>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</si>
  <si>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</si>
  <si>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</si>
  <si>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</si>
  <si>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</si>
  <si>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</si>
  <si>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</si>
  <si>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</si>
  <si>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</si>
  <si>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</si>
  <si>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</si>
  <si>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</si>
  <si>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</si>
  <si>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</si>
  <si>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</si>
  <si>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</si>
  <si>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</si>
  <si>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</si>
  <si>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</si>
  <si>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</si>
  <si>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</si>
  <si>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</si>
  <si>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</si>
  <si>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</si>
  <si>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</si>
  <si>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</si>
  <si>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</si>
  <si>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</si>
  <si>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</si>
  <si>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</si>
  <si>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</si>
  <si>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</si>
  <si>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</si>
  <si>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</si>
  <si>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</si>
  <si>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</si>
  <si>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</si>
  <si>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</si>
  <si>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</si>
  <si>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</si>
  <si>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</si>
  <si>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</si>
  <si>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</si>
  <si>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</si>
  <si>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</si>
  <si>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</si>
  <si>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</si>
  <si>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</si>
  <si>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</si>
  <si>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</si>
  <si>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</si>
  <si>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</si>
  <si>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</si>
  <si>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</si>
  <si>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</si>
  <si>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</si>
  <si>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</si>
  <si>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</si>
  <si>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</si>
  <si>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</si>
  <si>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</si>
  <si>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</si>
  <si>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</si>
  <si>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</si>
  <si>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</si>
  <si>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</si>
  <si>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</si>
  <si>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</si>
  <si>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</si>
  <si>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</si>
  <si>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</si>
  <si>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</si>
  <si>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</si>
  <si>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</si>
  <si>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</si>
  <si>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</si>
  <si>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</si>
  <si>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</si>
  <si>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</si>
  <si>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</si>
  <si>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</si>
  <si>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</si>
  <si>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</si>
  <si>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</si>
  <si>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</si>
  <si>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</si>
  <si>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</si>
  <si>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</si>
  <si>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</si>
  <si>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</si>
  <si>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</si>
  <si>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</si>
  <si>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</si>
  <si>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</si>
  <si>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</si>
  <si>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</si>
  <si>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</si>
  <si>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</si>
  <si>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</si>
  <si>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</si>
  <si>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</si>
  <si>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</si>
  <si>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</si>
  <si>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</si>
  <si>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</si>
  <si>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</si>
  <si>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</si>
  <si>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</si>
  <si>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</si>
  <si>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</si>
  <si>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</si>
  <si>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</si>
  <si>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</si>
  <si>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</si>
  <si>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</si>
  <si>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</si>
  <si>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</si>
  <si>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</si>
  <si>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</si>
  <si>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</si>
  <si>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</si>
  <si>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</si>
  <si>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</si>
  <si>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</si>
  <si>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</si>
  <si>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</si>
  <si>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</si>
  <si>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</si>
  <si>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</si>
  <si>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</si>
  <si>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</si>
  <si>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</si>
  <si>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</si>
  <si>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</si>
  <si>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</si>
  <si>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</si>
  <si>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</si>
  <si>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</si>
  <si>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</si>
  <si>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</si>
  <si>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</si>
  <si>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</si>
  <si>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</si>
  <si>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</si>
  <si>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</si>
  <si>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</si>
  <si>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</si>
  <si>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</si>
  <si>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</si>
  <si>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</si>
  <si>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</si>
  <si>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</si>
  <si>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</si>
  <si>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</si>
  <si>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</si>
  <si>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</si>
  <si>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</si>
  <si>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</si>
  <si>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</si>
  <si>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</si>
  <si>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</si>
  <si>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</si>
  <si>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</si>
  <si>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</si>
  <si>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</si>
  <si>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</si>
  <si>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</si>
  <si>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</si>
  <si>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</si>
  <si>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</si>
  <si>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</si>
  <si>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</si>
  <si>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</si>
  <si>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</si>
  <si>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</si>
  <si>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</si>
  <si>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</si>
  <si>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</si>
  <si>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</si>
  <si>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</si>
  <si>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</si>
  <si>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</si>
  <si>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</si>
  <si>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</si>
  <si>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</si>
  <si>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</si>
  <si>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</si>
  <si>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</si>
  <si>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</si>
  <si>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</si>
  <si>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</si>
  <si>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</si>
  <si>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</si>
  <si>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10.4.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</si>
  <si>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</si>
  <si>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</si>
  <si>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</si>
  <si>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18.0.03.21000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</si>
  <si>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</si>
  <si>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</si>
  <si>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</si>
  <si>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</si>
  <si>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</si>
  <si>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</si>
  <si>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01.9.ЕВ.5179F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</si>
  <si>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</si>
  <si>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Информация об исполнении муниципальных программ  и подпрограмм 
муниципального образования Куйтунский район на 01.02.2023 г.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</si>
  <si>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</si>
  <si>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</si>
  <si>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</si>
  <si>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</si>
  <si>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11.0.04.21000</t>
  </si>
  <si>
    <t>1202</t>
  </si>
  <si>
    <t>18.0.05.S2972</t>
  </si>
  <si>
    <t>19.1.00.21000</t>
  </si>
  <si>
    <t>19.2.00.21000</t>
  </si>
  <si>
    <t>Исп. Лукомская М.А. 8 (395 36) 5-24-70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</si>
</sst>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9" fontId="4" fillId="0" borderId="3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5" t="s">
        <v>6</v>
      </c>
      <c r="B5" s="85"/>
      <c r="C5" s="85"/>
      <c r="D5" s="85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5" t="s">
        <v>8</v>
      </c>
      <c r="B8" s="85"/>
      <c r="C8" s="85"/>
      <c r="D8" s="85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topLeftCell="A181" workbookViewId="0">
      <selection activeCell="E31" sqref="E31"/>
    </sheetView>
  </sheetViews>
  <sheetFormatPr defaultRowHeight="12.75" x14ac:dyDescent="0.2"/>
  <cols>
    <col min="1" max="1" width="6.140625" style="50" customWidth="1"/>
    <col min="2" max="2" width="45.140625" style="51" customWidth="1"/>
    <col min="3" max="4" width="9.140625" style="51"/>
    <col min="5" max="5" width="15.85546875" style="51" customWidth="1"/>
    <col min="6" max="6" width="9.140625" style="51"/>
    <col min="7" max="7" width="12" style="51" customWidth="1"/>
    <col min="8" max="8" width="10.42578125" style="51" customWidth="1"/>
    <col min="9" max="9" width="11.140625" style="51" customWidth="1"/>
    <col min="10" max="10" width="17.140625" customWidth="1"/>
  </cols>
  <sheetData>
    <row r="1" spans="1:9" ht="39" customHeight="1" x14ac:dyDescent="0.25">
      <c r="A1" s="107" t="s">
        <v>332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14"/>
      <c r="B2" s="108"/>
      <c r="C2" s="108"/>
      <c r="D2" s="108"/>
      <c r="E2" s="108"/>
      <c r="F2" s="108"/>
      <c r="G2" s="108"/>
      <c r="H2" s="108"/>
      <c r="I2" s="108"/>
    </row>
    <row r="3" spans="1:9" x14ac:dyDescent="0.2">
      <c r="A3" s="14"/>
      <c r="B3" s="4"/>
      <c r="C3" s="4"/>
      <c r="D3" s="4"/>
      <c r="E3" s="4"/>
      <c r="F3" s="4"/>
      <c r="G3" s="3"/>
      <c r="H3" s="109" t="s">
        <v>0</v>
      </c>
      <c r="I3" s="109"/>
    </row>
    <row r="4" spans="1:9" ht="24" customHeight="1" x14ac:dyDescent="0.2">
      <c r="A4" s="110" t="s">
        <v>1</v>
      </c>
      <c r="B4" s="110" t="s">
        <v>2</v>
      </c>
      <c r="C4" s="112" t="s">
        <v>11</v>
      </c>
      <c r="D4" s="113"/>
      <c r="E4" s="113"/>
      <c r="F4" s="114"/>
      <c r="G4" s="110" t="s">
        <v>333</v>
      </c>
      <c r="H4" s="110" t="s">
        <v>3</v>
      </c>
      <c r="I4" s="110" t="s">
        <v>4</v>
      </c>
    </row>
    <row r="5" spans="1:9" ht="46.5" customHeight="1" x14ac:dyDescent="0.2">
      <c r="A5" s="111"/>
      <c r="B5" s="111"/>
      <c r="C5" s="12" t="s">
        <v>12</v>
      </c>
      <c r="D5" s="12" t="s">
        <v>13</v>
      </c>
      <c r="E5" s="12" t="s">
        <v>14</v>
      </c>
      <c r="F5" s="12" t="s">
        <v>15</v>
      </c>
      <c r="G5" s="111"/>
      <c r="H5" s="111"/>
      <c r="I5" s="111"/>
    </row>
    <row r="6" spans="1:9" x14ac:dyDescent="0.2">
      <c r="A6" s="39" t="s">
        <v>45</v>
      </c>
      <c r="B6" s="44" t="s">
        <v>140</v>
      </c>
      <c r="C6" s="30" t="s">
        <v>18</v>
      </c>
      <c r="D6" s="30"/>
      <c r="E6" s="30" t="s">
        <v>90</v>
      </c>
      <c r="F6" s="30"/>
      <c r="G6" s="67">
        <f>G7+G9+G16+G19+G23+G25+G29+G35+G42</f>
        <v>1221498.3000000005</v>
      </c>
      <c r="H6" s="67">
        <f>H7+H9+H16+H19+H23+H25+H29+H35+H42</f>
        <v>45364.700000000004</v>
      </c>
      <c r="I6" s="31">
        <f>H6/G6</f>
        <v>3.7138569902225804E-2</v>
      </c>
    </row>
    <row r="7" spans="1:9" x14ac:dyDescent="0.2">
      <c r="A7" s="21" t="s">
        <v>141</v>
      </c>
      <c r="B7" s="26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62">
        <f>G8</f>
        <v>27</v>
      </c>
      <c r="H7" s="62">
        <f t="shared" ref="H7:I7" si="0">H8</f>
        <v>0</v>
      </c>
      <c r="I7" s="62">
        <f t="shared" si="0"/>
        <v>0</v>
      </c>
    </row>
    <row r="8" spans="1:9" ht="22.5" customHeight="1" x14ac:dyDescent="0.2">
      <c r="A8" s="78" t="s">
        <v>213</v>
      </c>
      <c r="B8" s="13" t="s">
        <v>300</v>
      </c>
      <c r="C8" s="7" t="s">
        <v>18</v>
      </c>
      <c r="D8" s="7" t="s">
        <v>19</v>
      </c>
      <c r="E8" s="7" t="s">
        <v>299</v>
      </c>
      <c r="F8" s="7" t="s">
        <v>24</v>
      </c>
      <c r="G8" s="63">
        <v>27</v>
      </c>
      <c r="H8" s="63">
        <v>0</v>
      </c>
      <c r="I8" s="8">
        <f t="shared" ref="I8" si="1">H8/G8</f>
        <v>0</v>
      </c>
    </row>
    <row r="9" spans="1:9" x14ac:dyDescent="0.2">
      <c r="A9" s="17" t="s">
        <v>37</v>
      </c>
      <c r="B9" s="25" t="s">
        <v>142</v>
      </c>
      <c r="C9" s="12" t="s">
        <v>18</v>
      </c>
      <c r="D9" s="12"/>
      <c r="E9" s="12"/>
      <c r="F9" s="12"/>
      <c r="G9" s="62">
        <f>SUM(G10:G15)</f>
        <v>835</v>
      </c>
      <c r="H9" s="62">
        <f>SUM(H10:H15)</f>
        <v>0</v>
      </c>
      <c r="I9" s="6">
        <f t="shared" ref="I9:I15" si="2">H9/G9</f>
        <v>0</v>
      </c>
    </row>
    <row r="10" spans="1:9" ht="22.5" x14ac:dyDescent="0.2">
      <c r="A10" s="76" t="s">
        <v>215</v>
      </c>
      <c r="B10" s="19" t="s">
        <v>214</v>
      </c>
      <c r="C10" s="7" t="s">
        <v>18</v>
      </c>
      <c r="D10" s="7" t="s">
        <v>19</v>
      </c>
      <c r="E10" s="7" t="s">
        <v>33</v>
      </c>
      <c r="F10" s="7" t="s">
        <v>24</v>
      </c>
      <c r="G10" s="63">
        <v>50</v>
      </c>
      <c r="H10" s="63">
        <v>0</v>
      </c>
      <c r="I10" s="8">
        <f t="shared" si="2"/>
        <v>0</v>
      </c>
    </row>
    <row r="11" spans="1:9" ht="22.5" x14ac:dyDescent="0.2">
      <c r="A11" s="76" t="s">
        <v>217</v>
      </c>
      <c r="B11" s="19" t="s">
        <v>326</v>
      </c>
      <c r="C11" s="7" t="s">
        <v>18</v>
      </c>
      <c r="D11" s="7" t="s">
        <v>19</v>
      </c>
      <c r="E11" s="7" t="s">
        <v>328</v>
      </c>
      <c r="F11" s="7" t="s">
        <v>24</v>
      </c>
      <c r="G11" s="63">
        <v>60</v>
      </c>
      <c r="H11" s="63">
        <v>0</v>
      </c>
      <c r="I11" s="8">
        <f t="shared" si="2"/>
        <v>0</v>
      </c>
    </row>
    <row r="12" spans="1:9" ht="22.5" x14ac:dyDescent="0.2">
      <c r="A12" s="76" t="s">
        <v>219</v>
      </c>
      <c r="B12" s="19" t="s">
        <v>216</v>
      </c>
      <c r="C12" s="7" t="s">
        <v>18</v>
      </c>
      <c r="D12" s="7" t="s">
        <v>19</v>
      </c>
      <c r="E12" s="7" t="s">
        <v>143</v>
      </c>
      <c r="F12" s="7" t="s">
        <v>24</v>
      </c>
      <c r="G12" s="63">
        <v>100</v>
      </c>
      <c r="H12" s="63">
        <v>0</v>
      </c>
      <c r="I12" s="8">
        <f t="shared" si="2"/>
        <v>0</v>
      </c>
    </row>
    <row r="13" spans="1:9" ht="16.5" customHeight="1" x14ac:dyDescent="0.2">
      <c r="A13" s="100" t="s">
        <v>221</v>
      </c>
      <c r="B13" s="98" t="s">
        <v>218</v>
      </c>
      <c r="C13" s="7" t="s">
        <v>18</v>
      </c>
      <c r="D13" s="7" t="s">
        <v>19</v>
      </c>
      <c r="E13" s="7" t="s">
        <v>144</v>
      </c>
      <c r="F13" s="7" t="s">
        <v>24</v>
      </c>
      <c r="G13" s="63">
        <v>500</v>
      </c>
      <c r="H13" s="63">
        <v>0</v>
      </c>
      <c r="I13" s="8">
        <f t="shared" si="2"/>
        <v>0</v>
      </c>
    </row>
    <row r="14" spans="1:9" ht="16.5" customHeight="1" x14ac:dyDescent="0.2">
      <c r="A14" s="93"/>
      <c r="B14" s="101"/>
      <c r="C14" s="7" t="s">
        <v>18</v>
      </c>
      <c r="D14" s="7" t="s">
        <v>19</v>
      </c>
      <c r="E14" s="7" t="s">
        <v>144</v>
      </c>
      <c r="F14" s="7" t="s">
        <v>81</v>
      </c>
      <c r="G14" s="63">
        <v>40</v>
      </c>
      <c r="H14" s="63">
        <v>0</v>
      </c>
      <c r="I14" s="8">
        <f t="shared" si="2"/>
        <v>0</v>
      </c>
    </row>
    <row r="15" spans="1:9" ht="33.75" x14ac:dyDescent="0.2">
      <c r="A15" s="76" t="s">
        <v>327</v>
      </c>
      <c r="B15" s="19" t="s">
        <v>220</v>
      </c>
      <c r="C15" s="7" t="s">
        <v>18</v>
      </c>
      <c r="D15" s="7" t="s">
        <v>19</v>
      </c>
      <c r="E15" s="7" t="s">
        <v>222</v>
      </c>
      <c r="F15" s="7" t="s">
        <v>24</v>
      </c>
      <c r="G15" s="63">
        <v>85</v>
      </c>
      <c r="H15" s="63">
        <v>0</v>
      </c>
      <c r="I15" s="8">
        <f t="shared" si="2"/>
        <v>0</v>
      </c>
    </row>
    <row r="16" spans="1:9" x14ac:dyDescent="0.2">
      <c r="A16" s="17" t="s">
        <v>38</v>
      </c>
      <c r="B16" s="23" t="s">
        <v>145</v>
      </c>
      <c r="C16" s="84" t="s">
        <v>18</v>
      </c>
      <c r="D16" s="84"/>
      <c r="E16" s="12"/>
      <c r="F16" s="12"/>
      <c r="G16" s="62">
        <f>G17+G18</f>
        <v>400</v>
      </c>
      <c r="H16" s="62">
        <f>H17+H18</f>
        <v>0</v>
      </c>
      <c r="I16" s="6">
        <f t="shared" ref="I16" si="3">H16/G16</f>
        <v>0</v>
      </c>
    </row>
    <row r="17" spans="1:9" ht="22.5" x14ac:dyDescent="0.2">
      <c r="A17" s="76" t="s">
        <v>223</v>
      </c>
      <c r="B17" s="19" t="s">
        <v>285</v>
      </c>
      <c r="C17" s="7" t="s">
        <v>18</v>
      </c>
      <c r="D17" s="7" t="s">
        <v>19</v>
      </c>
      <c r="E17" s="7" t="s">
        <v>32</v>
      </c>
      <c r="F17" s="7" t="s">
        <v>24</v>
      </c>
      <c r="G17" s="63">
        <v>100</v>
      </c>
      <c r="H17" s="63">
        <v>0</v>
      </c>
      <c r="I17" s="8">
        <f>H17/G17</f>
        <v>0</v>
      </c>
    </row>
    <row r="18" spans="1:9" ht="56.25" x14ac:dyDescent="0.2">
      <c r="A18" s="76" t="s">
        <v>224</v>
      </c>
      <c r="B18" s="19" t="s">
        <v>286</v>
      </c>
      <c r="C18" s="7" t="s">
        <v>18</v>
      </c>
      <c r="D18" s="7" t="s">
        <v>19</v>
      </c>
      <c r="E18" s="7" t="s">
        <v>146</v>
      </c>
      <c r="F18" s="7" t="s">
        <v>24</v>
      </c>
      <c r="G18" s="63">
        <v>300</v>
      </c>
      <c r="H18" s="63">
        <v>0</v>
      </c>
      <c r="I18" s="8">
        <f>H18/G18</f>
        <v>0</v>
      </c>
    </row>
    <row r="19" spans="1:9" x14ac:dyDescent="0.2">
      <c r="A19" s="21" t="s">
        <v>147</v>
      </c>
      <c r="B19" s="22" t="s">
        <v>148</v>
      </c>
      <c r="C19" s="12" t="s">
        <v>18</v>
      </c>
      <c r="D19" s="12"/>
      <c r="E19" s="12"/>
      <c r="F19" s="12"/>
      <c r="G19" s="62">
        <f>SUM(G20:G22)</f>
        <v>6485.4000000000005</v>
      </c>
      <c r="H19" s="62">
        <f>SUM(H20:H22)</f>
        <v>0</v>
      </c>
      <c r="I19" s="6">
        <f t="shared" ref="I19:I20" si="4">H19/G19</f>
        <v>0</v>
      </c>
    </row>
    <row r="20" spans="1:9" x14ac:dyDescent="0.2">
      <c r="A20" s="100" t="s">
        <v>309</v>
      </c>
      <c r="B20" s="98" t="s">
        <v>310</v>
      </c>
      <c r="C20" s="7" t="s">
        <v>18</v>
      </c>
      <c r="D20" s="7" t="s">
        <v>19</v>
      </c>
      <c r="E20" s="7" t="s">
        <v>149</v>
      </c>
      <c r="F20" s="7" t="s">
        <v>24</v>
      </c>
      <c r="G20" s="63">
        <v>671</v>
      </c>
      <c r="H20" s="63">
        <v>0</v>
      </c>
      <c r="I20" s="8">
        <f t="shared" si="4"/>
        <v>0</v>
      </c>
    </row>
    <row r="21" spans="1:9" ht="12.75" customHeight="1" x14ac:dyDescent="0.2">
      <c r="A21" s="93"/>
      <c r="B21" s="101"/>
      <c r="C21" s="7" t="s">
        <v>18</v>
      </c>
      <c r="D21" s="7" t="s">
        <v>19</v>
      </c>
      <c r="E21" s="7" t="s">
        <v>34</v>
      </c>
      <c r="F21" s="7" t="s">
        <v>24</v>
      </c>
      <c r="G21" s="63">
        <v>5011.3</v>
      </c>
      <c r="H21" s="63">
        <v>0</v>
      </c>
      <c r="I21" s="8">
        <f t="shared" ref="I21:I108" si="5">H21/G21</f>
        <v>0</v>
      </c>
    </row>
    <row r="22" spans="1:9" ht="33.75" x14ac:dyDescent="0.2">
      <c r="A22" s="76" t="s">
        <v>226</v>
      </c>
      <c r="B22" s="82" t="s">
        <v>225</v>
      </c>
      <c r="C22" s="7" t="s">
        <v>18</v>
      </c>
      <c r="D22" s="7" t="s">
        <v>17</v>
      </c>
      <c r="E22" s="7" t="s">
        <v>150</v>
      </c>
      <c r="F22" s="7" t="s">
        <v>24</v>
      </c>
      <c r="G22" s="63">
        <v>803.1</v>
      </c>
      <c r="H22" s="63">
        <v>0</v>
      </c>
      <c r="I22" s="8">
        <f>H22/G22</f>
        <v>0</v>
      </c>
    </row>
    <row r="23" spans="1:9" ht="18" customHeight="1" x14ac:dyDescent="0.2">
      <c r="A23" s="17" t="s">
        <v>39</v>
      </c>
      <c r="B23" s="23" t="s">
        <v>151</v>
      </c>
      <c r="C23" s="12" t="s">
        <v>18</v>
      </c>
      <c r="D23" s="12"/>
      <c r="E23" s="12"/>
      <c r="F23" s="12"/>
      <c r="G23" s="62">
        <f>SUM(G24:G24)</f>
        <v>390</v>
      </c>
      <c r="H23" s="62">
        <f>SUM(H24:H24)</f>
        <v>0</v>
      </c>
      <c r="I23" s="6">
        <f t="shared" ref="I23" si="6">H23/G23</f>
        <v>0</v>
      </c>
    </row>
    <row r="24" spans="1:9" ht="27" customHeight="1" x14ac:dyDescent="0.2">
      <c r="A24" s="76" t="s">
        <v>228</v>
      </c>
      <c r="B24" s="82" t="s">
        <v>227</v>
      </c>
      <c r="C24" s="7" t="s">
        <v>18</v>
      </c>
      <c r="D24" s="7" t="s">
        <v>19</v>
      </c>
      <c r="E24" s="7" t="s">
        <v>152</v>
      </c>
      <c r="F24" s="7" t="s">
        <v>24</v>
      </c>
      <c r="G24" s="63">
        <v>390</v>
      </c>
      <c r="H24" s="63">
        <v>0</v>
      </c>
      <c r="I24" s="8">
        <f>H24/G24</f>
        <v>0</v>
      </c>
    </row>
    <row r="25" spans="1:9" ht="12.75" customHeight="1" x14ac:dyDescent="0.2">
      <c r="A25" s="21" t="s">
        <v>40</v>
      </c>
      <c r="B25" s="22" t="s">
        <v>10</v>
      </c>
      <c r="C25" s="84" t="s">
        <v>18</v>
      </c>
      <c r="D25" s="84"/>
      <c r="E25" s="84"/>
      <c r="F25" s="84"/>
      <c r="G25" s="64">
        <f>SUM(G26:G28)</f>
        <v>6770</v>
      </c>
      <c r="H25" s="64">
        <f>SUM(H26:H28)</f>
        <v>246.5</v>
      </c>
      <c r="I25" s="24">
        <f t="shared" ref="I25:I26" si="7">H25/G25</f>
        <v>3.6410635155096009E-2</v>
      </c>
    </row>
    <row r="26" spans="1:9" ht="22.5" x14ac:dyDescent="0.2">
      <c r="A26" s="76" t="s">
        <v>230</v>
      </c>
      <c r="B26" s="77" t="s">
        <v>334</v>
      </c>
      <c r="C26" s="79" t="s">
        <v>18</v>
      </c>
      <c r="D26" s="79" t="s">
        <v>21</v>
      </c>
      <c r="E26" s="79" t="s">
        <v>336</v>
      </c>
      <c r="F26" s="79" t="s">
        <v>24</v>
      </c>
      <c r="G26" s="118">
        <v>4900</v>
      </c>
      <c r="H26" s="118">
        <v>0</v>
      </c>
      <c r="I26" s="8">
        <f t="shared" si="7"/>
        <v>0</v>
      </c>
    </row>
    <row r="27" spans="1:9" ht="22.5" x14ac:dyDescent="0.2">
      <c r="A27" s="76" t="s">
        <v>232</v>
      </c>
      <c r="B27" s="82" t="s">
        <v>229</v>
      </c>
      <c r="C27" s="7" t="s">
        <v>18</v>
      </c>
      <c r="D27" s="7" t="s">
        <v>21</v>
      </c>
      <c r="E27" s="7" t="s">
        <v>153</v>
      </c>
      <c r="F27" s="7" t="s">
        <v>24</v>
      </c>
      <c r="G27" s="65">
        <v>1000</v>
      </c>
      <c r="H27" s="65">
        <v>246.5</v>
      </c>
      <c r="I27" s="8">
        <f>H27/G27</f>
        <v>0.2465</v>
      </c>
    </row>
    <row r="28" spans="1:9" ht="22.5" x14ac:dyDescent="0.2">
      <c r="A28" s="78" t="s">
        <v>335</v>
      </c>
      <c r="B28" s="82" t="s">
        <v>231</v>
      </c>
      <c r="C28" s="80" t="s">
        <v>18</v>
      </c>
      <c r="D28" s="80" t="s">
        <v>21</v>
      </c>
      <c r="E28" s="80" t="s">
        <v>154</v>
      </c>
      <c r="F28" s="80" t="s">
        <v>24</v>
      </c>
      <c r="G28" s="119">
        <v>870</v>
      </c>
      <c r="H28" s="119">
        <v>0</v>
      </c>
      <c r="I28" s="120">
        <f>H28/G28</f>
        <v>0</v>
      </c>
    </row>
    <row r="29" spans="1:9" ht="24.75" customHeight="1" x14ac:dyDescent="0.2">
      <c r="A29" s="21" t="s">
        <v>41</v>
      </c>
      <c r="B29" s="22" t="s">
        <v>233</v>
      </c>
      <c r="C29" s="12" t="s">
        <v>18</v>
      </c>
      <c r="D29" s="12"/>
      <c r="E29" s="12"/>
      <c r="F29" s="12"/>
      <c r="G29" s="62">
        <f>SUM(G30:G34)</f>
        <v>6788.6</v>
      </c>
      <c r="H29" s="62">
        <f>SUM(H30:H34)</f>
        <v>337.09999999999997</v>
      </c>
      <c r="I29" s="6">
        <f t="shared" ref="I29" si="8">H29/G29</f>
        <v>4.9656777538815061E-2</v>
      </c>
    </row>
    <row r="30" spans="1:9" x14ac:dyDescent="0.2">
      <c r="A30" s="86" t="s">
        <v>235</v>
      </c>
      <c r="B30" s="89" t="s">
        <v>234</v>
      </c>
      <c r="C30" s="7" t="s">
        <v>18</v>
      </c>
      <c r="D30" s="7" t="s">
        <v>21</v>
      </c>
      <c r="E30" s="7" t="s">
        <v>156</v>
      </c>
      <c r="F30" s="7" t="s">
        <v>26</v>
      </c>
      <c r="G30" s="63">
        <v>600</v>
      </c>
      <c r="H30" s="63">
        <v>8.5</v>
      </c>
      <c r="I30" s="8">
        <f>H30/G30</f>
        <v>1.4166666666666666E-2</v>
      </c>
    </row>
    <row r="31" spans="1:9" x14ac:dyDescent="0.2">
      <c r="A31" s="86"/>
      <c r="B31" s="90"/>
      <c r="C31" s="7" t="s">
        <v>18</v>
      </c>
      <c r="D31" s="7" t="s">
        <v>27</v>
      </c>
      <c r="E31" s="7" t="s">
        <v>155</v>
      </c>
      <c r="F31" s="7" t="s">
        <v>24</v>
      </c>
      <c r="G31" s="63">
        <v>1496</v>
      </c>
      <c r="H31" s="63">
        <v>67.8</v>
      </c>
      <c r="I31" s="8">
        <f t="shared" ref="I31:I41" si="9">H31/G31</f>
        <v>4.532085561497326E-2</v>
      </c>
    </row>
    <row r="32" spans="1:9" x14ac:dyDescent="0.2">
      <c r="A32" s="86"/>
      <c r="B32" s="90"/>
      <c r="C32" s="7" t="s">
        <v>18</v>
      </c>
      <c r="D32" s="7" t="s">
        <v>21</v>
      </c>
      <c r="E32" s="7" t="s">
        <v>155</v>
      </c>
      <c r="F32" s="7" t="s">
        <v>24</v>
      </c>
      <c r="G32" s="63">
        <v>3920</v>
      </c>
      <c r="H32" s="63">
        <v>255.9</v>
      </c>
      <c r="I32" s="8">
        <f t="shared" si="9"/>
        <v>6.5280612244897965E-2</v>
      </c>
    </row>
    <row r="33" spans="1:10" x14ac:dyDescent="0.2">
      <c r="A33" s="86"/>
      <c r="B33" s="90"/>
      <c r="C33" s="7" t="s">
        <v>18</v>
      </c>
      <c r="D33" s="7" t="s">
        <v>17</v>
      </c>
      <c r="E33" s="7" t="s">
        <v>155</v>
      </c>
      <c r="F33" s="7" t="s">
        <v>24</v>
      </c>
      <c r="G33" s="63">
        <v>258</v>
      </c>
      <c r="H33" s="63">
        <v>4.9000000000000004</v>
      </c>
      <c r="I33" s="8">
        <f t="shared" ref="I33" si="10">H33/G33</f>
        <v>1.8992248062015504E-2</v>
      </c>
    </row>
    <row r="34" spans="1:10" x14ac:dyDescent="0.2">
      <c r="A34" s="86"/>
      <c r="B34" s="91"/>
      <c r="C34" s="7" t="s">
        <v>18</v>
      </c>
      <c r="D34" s="7" t="s">
        <v>21</v>
      </c>
      <c r="E34" s="7" t="s">
        <v>301</v>
      </c>
      <c r="F34" s="7" t="s">
        <v>24</v>
      </c>
      <c r="G34" s="63">
        <v>514.6</v>
      </c>
      <c r="H34" s="63">
        <v>0</v>
      </c>
      <c r="I34" s="8">
        <f t="shared" si="9"/>
        <v>0</v>
      </c>
    </row>
    <row r="35" spans="1:10" ht="27" customHeight="1" x14ac:dyDescent="0.2">
      <c r="A35" s="21" t="s">
        <v>42</v>
      </c>
      <c r="B35" s="22" t="s">
        <v>205</v>
      </c>
      <c r="C35" s="12" t="s">
        <v>18</v>
      </c>
      <c r="D35" s="12"/>
      <c r="E35" s="12"/>
      <c r="F35" s="12"/>
      <c r="G35" s="62">
        <f>SUM(G36:G41)</f>
        <v>41610.1</v>
      </c>
      <c r="H35" s="62">
        <f>SUM(H36:H41)</f>
        <v>0</v>
      </c>
      <c r="I35" s="6">
        <f t="shared" si="9"/>
        <v>0</v>
      </c>
    </row>
    <row r="36" spans="1:10" ht="16.5" customHeight="1" x14ac:dyDescent="0.2">
      <c r="A36" s="100" t="s">
        <v>237</v>
      </c>
      <c r="B36" s="98" t="s">
        <v>236</v>
      </c>
      <c r="C36" s="7" t="s">
        <v>18</v>
      </c>
      <c r="D36" s="7" t="s">
        <v>27</v>
      </c>
      <c r="E36" s="7" t="s">
        <v>314</v>
      </c>
      <c r="F36" s="7" t="s">
        <v>24</v>
      </c>
      <c r="G36" s="63">
        <v>2124.5</v>
      </c>
      <c r="H36" s="65">
        <v>0</v>
      </c>
      <c r="I36" s="8">
        <f t="shared" ref="I36" si="11">H36/G36</f>
        <v>0</v>
      </c>
    </row>
    <row r="37" spans="1:10" ht="16.5" customHeight="1" x14ac:dyDescent="0.2">
      <c r="A37" s="92"/>
      <c r="B37" s="99"/>
      <c r="C37" s="7" t="s">
        <v>18</v>
      </c>
      <c r="D37" s="7" t="s">
        <v>21</v>
      </c>
      <c r="E37" s="7" t="s">
        <v>314</v>
      </c>
      <c r="F37" s="7" t="s">
        <v>24</v>
      </c>
      <c r="G37" s="63">
        <v>3109.6</v>
      </c>
      <c r="H37" s="65">
        <v>0</v>
      </c>
      <c r="I37" s="8">
        <f t="shared" ref="I37" si="12">H37/G37</f>
        <v>0</v>
      </c>
    </row>
    <row r="38" spans="1:10" ht="16.5" customHeight="1" x14ac:dyDescent="0.2">
      <c r="A38" s="92"/>
      <c r="B38" s="99"/>
      <c r="C38" s="7" t="s">
        <v>18</v>
      </c>
      <c r="D38" s="7" t="s">
        <v>28</v>
      </c>
      <c r="E38" s="7" t="s">
        <v>314</v>
      </c>
      <c r="F38" s="7" t="s">
        <v>72</v>
      </c>
      <c r="G38" s="63">
        <v>4300</v>
      </c>
      <c r="H38" s="65">
        <v>0</v>
      </c>
      <c r="I38" s="8">
        <f t="shared" ref="I38:I40" si="13">H38/G38</f>
        <v>0</v>
      </c>
    </row>
    <row r="39" spans="1:10" ht="16.5" customHeight="1" x14ac:dyDescent="0.2">
      <c r="A39" s="92"/>
      <c r="B39" s="99"/>
      <c r="C39" s="7" t="s">
        <v>18</v>
      </c>
      <c r="D39" s="7" t="s">
        <v>17</v>
      </c>
      <c r="E39" s="7" t="s">
        <v>314</v>
      </c>
      <c r="F39" s="7" t="s">
        <v>24</v>
      </c>
      <c r="G39" s="63">
        <v>161.1</v>
      </c>
      <c r="H39" s="65">
        <v>0</v>
      </c>
      <c r="I39" s="8">
        <f t="shared" si="13"/>
        <v>0</v>
      </c>
    </row>
    <row r="40" spans="1:10" ht="16.5" customHeight="1" x14ac:dyDescent="0.2">
      <c r="A40" s="92"/>
      <c r="B40" s="99"/>
      <c r="C40" s="7" t="s">
        <v>18</v>
      </c>
      <c r="D40" s="7" t="s">
        <v>27</v>
      </c>
      <c r="E40" s="7" t="s">
        <v>302</v>
      </c>
      <c r="F40" s="7" t="s">
        <v>24</v>
      </c>
      <c r="G40" s="63">
        <v>15957.5</v>
      </c>
      <c r="H40" s="65">
        <v>0</v>
      </c>
      <c r="I40" s="8">
        <f t="shared" si="13"/>
        <v>0</v>
      </c>
    </row>
    <row r="41" spans="1:10" ht="16.5" customHeight="1" x14ac:dyDescent="0.2">
      <c r="A41" s="93"/>
      <c r="B41" s="101"/>
      <c r="C41" s="7" t="s">
        <v>18</v>
      </c>
      <c r="D41" s="7" t="s">
        <v>21</v>
      </c>
      <c r="E41" s="7" t="s">
        <v>302</v>
      </c>
      <c r="F41" s="7" t="s">
        <v>24</v>
      </c>
      <c r="G41" s="63">
        <v>15957.4</v>
      </c>
      <c r="H41" s="65">
        <v>0</v>
      </c>
      <c r="I41" s="8">
        <f t="shared" si="9"/>
        <v>0</v>
      </c>
    </row>
    <row r="42" spans="1:10" ht="22.5" customHeight="1" x14ac:dyDescent="0.2">
      <c r="A42" s="21" t="s">
        <v>43</v>
      </c>
      <c r="B42" s="22" t="s">
        <v>35</v>
      </c>
      <c r="C42" s="12" t="s">
        <v>18</v>
      </c>
      <c r="D42" s="12"/>
      <c r="E42" s="12"/>
      <c r="F42" s="12"/>
      <c r="G42" s="62">
        <f>SUM(G43:G71)</f>
        <v>1158192.2000000004</v>
      </c>
      <c r="H42" s="62">
        <f>SUM(H43:H71)</f>
        <v>44781.100000000006</v>
      </c>
      <c r="I42" s="6">
        <f t="shared" ref="I42:I43" si="14">H42/G42</f>
        <v>3.8664653414174251E-2</v>
      </c>
      <c r="J42" s="56"/>
    </row>
    <row r="43" spans="1:10" ht="16.5" customHeight="1" x14ac:dyDescent="0.2">
      <c r="A43" s="86" t="s">
        <v>239</v>
      </c>
      <c r="B43" s="87" t="s">
        <v>238</v>
      </c>
      <c r="C43" s="80" t="s">
        <v>18</v>
      </c>
      <c r="D43" s="80" t="s">
        <v>19</v>
      </c>
      <c r="E43" s="80" t="s">
        <v>157</v>
      </c>
      <c r="F43" s="80" t="s">
        <v>25</v>
      </c>
      <c r="G43" s="66">
        <v>3309</v>
      </c>
      <c r="H43" s="66">
        <v>654.4</v>
      </c>
      <c r="I43" s="8">
        <f t="shared" si="14"/>
        <v>0.19776367482623147</v>
      </c>
      <c r="J43" s="57"/>
    </row>
    <row r="44" spans="1:10" x14ac:dyDescent="0.2">
      <c r="A44" s="86"/>
      <c r="B44" s="88"/>
      <c r="C44" s="7" t="s">
        <v>18</v>
      </c>
      <c r="D44" s="7" t="s">
        <v>19</v>
      </c>
      <c r="E44" s="7" t="s">
        <v>159</v>
      </c>
      <c r="F44" s="7" t="s">
        <v>25</v>
      </c>
      <c r="G44" s="63">
        <v>25980</v>
      </c>
      <c r="H44" s="63">
        <v>4298.5</v>
      </c>
      <c r="I44" s="8">
        <f t="shared" ref="I44" si="15">H44/G44</f>
        <v>0.16545419553502694</v>
      </c>
      <c r="J44" s="57"/>
    </row>
    <row r="45" spans="1:10" x14ac:dyDescent="0.2">
      <c r="A45" s="86"/>
      <c r="B45" s="88"/>
      <c r="C45" s="7" t="s">
        <v>18</v>
      </c>
      <c r="D45" s="7" t="s">
        <v>19</v>
      </c>
      <c r="E45" s="7" t="s">
        <v>159</v>
      </c>
      <c r="F45" s="7" t="s">
        <v>24</v>
      </c>
      <c r="G45" s="63">
        <v>3682</v>
      </c>
      <c r="H45" s="63">
        <v>95.9</v>
      </c>
      <c r="I45" s="8">
        <f t="shared" ref="I45:I48" si="16">H45/G45</f>
        <v>2.6045627376425858E-2</v>
      </c>
      <c r="J45" s="57"/>
    </row>
    <row r="46" spans="1:10" x14ac:dyDescent="0.2">
      <c r="A46" s="86"/>
      <c r="B46" s="88"/>
      <c r="C46" s="7" t="s">
        <v>18</v>
      </c>
      <c r="D46" s="7" t="s">
        <v>19</v>
      </c>
      <c r="E46" s="7" t="s">
        <v>159</v>
      </c>
      <c r="F46" s="7" t="s">
        <v>23</v>
      </c>
      <c r="G46" s="63">
        <v>130</v>
      </c>
      <c r="H46" s="63">
        <v>0</v>
      </c>
      <c r="I46" s="8">
        <f t="shared" si="16"/>
        <v>0</v>
      </c>
      <c r="J46" s="57"/>
    </row>
    <row r="47" spans="1:10" x14ac:dyDescent="0.2">
      <c r="A47" s="86"/>
      <c r="B47" s="88"/>
      <c r="C47" s="7" t="s">
        <v>18</v>
      </c>
      <c r="D47" s="7" t="s">
        <v>19</v>
      </c>
      <c r="E47" s="7" t="s">
        <v>158</v>
      </c>
      <c r="F47" s="7" t="s">
        <v>25</v>
      </c>
      <c r="G47" s="63">
        <v>14875</v>
      </c>
      <c r="H47" s="63">
        <v>0</v>
      </c>
      <c r="I47" s="8">
        <f t="shared" si="16"/>
        <v>0</v>
      </c>
      <c r="J47" s="57"/>
    </row>
    <row r="48" spans="1:10" ht="12.75" customHeight="1" x14ac:dyDescent="0.2">
      <c r="A48" s="100" t="s">
        <v>241</v>
      </c>
      <c r="B48" s="87" t="s">
        <v>240</v>
      </c>
      <c r="C48" s="7" t="s">
        <v>18</v>
      </c>
      <c r="D48" s="7" t="s">
        <v>27</v>
      </c>
      <c r="E48" s="7" t="s">
        <v>160</v>
      </c>
      <c r="F48" s="7" t="s">
        <v>25</v>
      </c>
      <c r="G48" s="63">
        <v>4.7</v>
      </c>
      <c r="H48" s="63">
        <v>4.7</v>
      </c>
      <c r="I48" s="8">
        <f>H48/G48</f>
        <v>1</v>
      </c>
      <c r="J48" s="57"/>
    </row>
    <row r="49" spans="1:10" ht="12.75" customHeight="1" x14ac:dyDescent="0.2">
      <c r="A49" s="92"/>
      <c r="B49" s="88"/>
      <c r="C49" s="7" t="s">
        <v>18</v>
      </c>
      <c r="D49" s="7" t="s">
        <v>27</v>
      </c>
      <c r="E49" s="7" t="s">
        <v>160</v>
      </c>
      <c r="F49" s="7" t="s">
        <v>24</v>
      </c>
      <c r="G49" s="63">
        <v>23287.9</v>
      </c>
      <c r="H49" s="63">
        <v>1537.9</v>
      </c>
      <c r="I49" s="8">
        <f t="shared" ref="I49" si="17">H49/G49</f>
        <v>6.6038586562120236E-2</v>
      </c>
      <c r="J49" s="57"/>
    </row>
    <row r="50" spans="1:10" x14ac:dyDescent="0.2">
      <c r="A50" s="92"/>
      <c r="B50" s="88"/>
      <c r="C50" s="7" t="s">
        <v>18</v>
      </c>
      <c r="D50" s="7" t="s">
        <v>27</v>
      </c>
      <c r="E50" s="7" t="s">
        <v>160</v>
      </c>
      <c r="F50" s="7" t="s">
        <v>23</v>
      </c>
      <c r="G50" s="63">
        <v>351</v>
      </c>
      <c r="H50" s="63">
        <v>0</v>
      </c>
      <c r="I50" s="8">
        <f t="shared" ref="I50" si="18">H50/G50</f>
        <v>0</v>
      </c>
      <c r="J50" s="57"/>
    </row>
    <row r="51" spans="1:10" x14ac:dyDescent="0.2">
      <c r="A51" s="92"/>
      <c r="B51" s="88"/>
      <c r="C51" s="7" t="s">
        <v>18</v>
      </c>
      <c r="D51" s="7" t="s">
        <v>27</v>
      </c>
      <c r="E51" s="7" t="s">
        <v>161</v>
      </c>
      <c r="F51" s="7" t="s">
        <v>25</v>
      </c>
      <c r="G51" s="63">
        <v>225801.7</v>
      </c>
      <c r="H51" s="63">
        <v>7356.3</v>
      </c>
      <c r="I51" s="8">
        <f t="shared" ref="I51" si="19">H51/G51</f>
        <v>3.2578585546521571E-2</v>
      </c>
      <c r="J51" s="57"/>
    </row>
    <row r="52" spans="1:10" x14ac:dyDescent="0.2">
      <c r="A52" s="92"/>
      <c r="B52" s="88"/>
      <c r="C52" s="7" t="s">
        <v>18</v>
      </c>
      <c r="D52" s="7" t="s">
        <v>27</v>
      </c>
      <c r="E52" s="7" t="s">
        <v>161</v>
      </c>
      <c r="F52" s="7" t="s">
        <v>24</v>
      </c>
      <c r="G52" s="63">
        <v>1344</v>
      </c>
      <c r="H52" s="63">
        <v>0</v>
      </c>
      <c r="I52" s="8">
        <f t="shared" ref="I52" si="20">H52/G52</f>
        <v>0</v>
      </c>
      <c r="J52" s="57"/>
    </row>
    <row r="53" spans="1:10" ht="14.25" customHeight="1" x14ac:dyDescent="0.2">
      <c r="A53" s="100" t="s">
        <v>242</v>
      </c>
      <c r="B53" s="87" t="s">
        <v>243</v>
      </c>
      <c r="C53" s="7" t="s">
        <v>18</v>
      </c>
      <c r="D53" s="7" t="s">
        <v>21</v>
      </c>
      <c r="E53" s="7" t="s">
        <v>162</v>
      </c>
      <c r="F53" s="7" t="s">
        <v>25</v>
      </c>
      <c r="G53" s="63">
        <v>45.3</v>
      </c>
      <c r="H53" s="63">
        <v>0</v>
      </c>
      <c r="I53" s="8">
        <f t="shared" ref="I53:I54" si="21">H53/G53</f>
        <v>0</v>
      </c>
      <c r="J53" s="57"/>
    </row>
    <row r="54" spans="1:10" x14ac:dyDescent="0.2">
      <c r="A54" s="92"/>
      <c r="B54" s="88"/>
      <c r="C54" s="7" t="s">
        <v>18</v>
      </c>
      <c r="D54" s="7" t="s">
        <v>21</v>
      </c>
      <c r="E54" s="7" t="s">
        <v>162</v>
      </c>
      <c r="F54" s="7" t="s">
        <v>24</v>
      </c>
      <c r="G54" s="63">
        <v>51441.3</v>
      </c>
      <c r="H54" s="63">
        <v>6221.4</v>
      </c>
      <c r="I54" s="8">
        <f t="shared" si="21"/>
        <v>0.12094173358760373</v>
      </c>
      <c r="J54" s="57"/>
    </row>
    <row r="55" spans="1:10" x14ac:dyDescent="0.2">
      <c r="A55" s="92"/>
      <c r="B55" s="88"/>
      <c r="C55" s="7" t="s">
        <v>18</v>
      </c>
      <c r="D55" s="7" t="s">
        <v>21</v>
      </c>
      <c r="E55" s="7" t="s">
        <v>162</v>
      </c>
      <c r="F55" s="7" t="s">
        <v>23</v>
      </c>
      <c r="G55" s="63">
        <v>1244</v>
      </c>
      <c r="H55" s="63">
        <v>0</v>
      </c>
      <c r="I55" s="8">
        <f t="shared" ref="I55" si="22">H55/G55</f>
        <v>0</v>
      </c>
      <c r="J55" s="57"/>
    </row>
    <row r="56" spans="1:10" x14ac:dyDescent="0.2">
      <c r="A56" s="92"/>
      <c r="B56" s="88"/>
      <c r="C56" s="7" t="s">
        <v>18</v>
      </c>
      <c r="D56" s="7" t="s">
        <v>21</v>
      </c>
      <c r="E56" s="7" t="s">
        <v>311</v>
      </c>
      <c r="F56" s="7" t="s">
        <v>25</v>
      </c>
      <c r="G56" s="63">
        <v>40544.199999999997</v>
      </c>
      <c r="H56" s="63">
        <v>0</v>
      </c>
      <c r="I56" s="8">
        <f t="shared" ref="I56" si="23">H56/G56</f>
        <v>0</v>
      </c>
      <c r="J56" s="57"/>
    </row>
    <row r="57" spans="1:10" x14ac:dyDescent="0.2">
      <c r="A57" s="92"/>
      <c r="B57" s="88"/>
      <c r="C57" s="7" t="s">
        <v>18</v>
      </c>
      <c r="D57" s="7" t="s">
        <v>21</v>
      </c>
      <c r="E57" s="7" t="s">
        <v>164</v>
      </c>
      <c r="F57" s="7" t="s">
        <v>25</v>
      </c>
      <c r="G57" s="63">
        <v>642237.69999999995</v>
      </c>
      <c r="H57" s="63">
        <v>19608.900000000001</v>
      </c>
      <c r="I57" s="8">
        <f t="shared" ref="I57" si="24">H57/G57</f>
        <v>3.0532153437893794E-2</v>
      </c>
      <c r="J57" s="57"/>
    </row>
    <row r="58" spans="1:10" x14ac:dyDescent="0.2">
      <c r="A58" s="92"/>
      <c r="B58" s="88"/>
      <c r="C58" s="7" t="s">
        <v>18</v>
      </c>
      <c r="D58" s="7" t="s">
        <v>21</v>
      </c>
      <c r="E58" s="7" t="s">
        <v>164</v>
      </c>
      <c r="F58" s="7" t="s">
        <v>24</v>
      </c>
      <c r="G58" s="63">
        <v>8916</v>
      </c>
      <c r="H58" s="63">
        <v>0</v>
      </c>
      <c r="I58" s="8">
        <f t="shared" ref="I58" si="25">H58/G58</f>
        <v>0</v>
      </c>
      <c r="J58" s="57"/>
    </row>
    <row r="59" spans="1:10" x14ac:dyDescent="0.2">
      <c r="A59" s="92"/>
      <c r="B59" s="88"/>
      <c r="C59" s="7" t="s">
        <v>18</v>
      </c>
      <c r="D59" s="7" t="s">
        <v>36</v>
      </c>
      <c r="E59" s="7" t="s">
        <v>246</v>
      </c>
      <c r="F59" s="7" t="s">
        <v>24</v>
      </c>
      <c r="G59" s="63">
        <v>20393.099999999999</v>
      </c>
      <c r="H59" s="63">
        <v>0</v>
      </c>
      <c r="I59" s="8">
        <f t="shared" ref="I59" si="26">H59/G59</f>
        <v>0</v>
      </c>
      <c r="J59" s="57"/>
    </row>
    <row r="60" spans="1:10" x14ac:dyDescent="0.2">
      <c r="A60" s="92"/>
      <c r="B60" s="88"/>
      <c r="C60" s="7" t="s">
        <v>18</v>
      </c>
      <c r="D60" s="7" t="s">
        <v>21</v>
      </c>
      <c r="E60" s="7" t="s">
        <v>165</v>
      </c>
      <c r="F60" s="7" t="s">
        <v>24</v>
      </c>
      <c r="G60" s="63">
        <v>737.1</v>
      </c>
      <c r="H60" s="63">
        <v>2.6</v>
      </c>
      <c r="I60" s="8">
        <f t="shared" ref="I60" si="27">H60/G60</f>
        <v>3.5273368606701938E-3</v>
      </c>
      <c r="J60" s="57"/>
    </row>
    <row r="61" spans="1:10" x14ac:dyDescent="0.2">
      <c r="A61" s="92"/>
      <c r="B61" s="88"/>
      <c r="C61" s="7" t="s">
        <v>18</v>
      </c>
      <c r="D61" s="7" t="s">
        <v>36</v>
      </c>
      <c r="E61" s="7" t="s">
        <v>166</v>
      </c>
      <c r="F61" s="7" t="s">
        <v>24</v>
      </c>
      <c r="G61" s="63">
        <v>167.1</v>
      </c>
      <c r="H61" s="63">
        <v>0</v>
      </c>
      <c r="I61" s="8">
        <f t="shared" ref="I61:I62" si="28">H61/G61</f>
        <v>0</v>
      </c>
      <c r="J61" s="57"/>
    </row>
    <row r="62" spans="1:10" x14ac:dyDescent="0.2">
      <c r="A62" s="92"/>
      <c r="B62" s="88"/>
      <c r="C62" s="7" t="s">
        <v>18</v>
      </c>
      <c r="D62" s="7" t="s">
        <v>21</v>
      </c>
      <c r="E62" s="7" t="s">
        <v>163</v>
      </c>
      <c r="F62" s="7" t="s">
        <v>24</v>
      </c>
      <c r="G62" s="63">
        <v>22797.200000000001</v>
      </c>
      <c r="H62" s="63">
        <v>0</v>
      </c>
      <c r="I62" s="8">
        <f t="shared" si="28"/>
        <v>0</v>
      </c>
      <c r="J62" s="57"/>
    </row>
    <row r="63" spans="1:10" x14ac:dyDescent="0.2">
      <c r="A63" s="92"/>
      <c r="B63" s="88"/>
      <c r="C63" s="7" t="s">
        <v>18</v>
      </c>
      <c r="D63" s="7" t="s">
        <v>21</v>
      </c>
      <c r="E63" s="7" t="s">
        <v>168</v>
      </c>
      <c r="F63" s="7" t="s">
        <v>24</v>
      </c>
      <c r="G63" s="63">
        <v>2009.1</v>
      </c>
      <c r="H63" s="63">
        <v>0</v>
      </c>
      <c r="I63" s="8">
        <f t="shared" ref="I63" si="29">H63/G63</f>
        <v>0</v>
      </c>
      <c r="J63" s="57"/>
    </row>
    <row r="64" spans="1:10" x14ac:dyDescent="0.2">
      <c r="A64" s="92"/>
      <c r="B64" s="88"/>
      <c r="C64" s="7" t="s">
        <v>18</v>
      </c>
      <c r="D64" s="7" t="s">
        <v>21</v>
      </c>
      <c r="E64" s="7" t="s">
        <v>167</v>
      </c>
      <c r="F64" s="7" t="s">
        <v>24</v>
      </c>
      <c r="G64" s="63">
        <v>11101.8</v>
      </c>
      <c r="H64" s="63">
        <v>0</v>
      </c>
      <c r="I64" s="8">
        <f t="shared" ref="I64" si="30">H64/G64</f>
        <v>0</v>
      </c>
      <c r="J64" s="57"/>
    </row>
    <row r="65" spans="1:10" x14ac:dyDescent="0.2">
      <c r="A65" s="86" t="s">
        <v>245</v>
      </c>
      <c r="B65" s="98" t="s">
        <v>244</v>
      </c>
      <c r="C65" s="7" t="s">
        <v>18</v>
      </c>
      <c r="D65" s="7" t="s">
        <v>28</v>
      </c>
      <c r="E65" s="7" t="s">
        <v>169</v>
      </c>
      <c r="F65" s="7" t="s">
        <v>26</v>
      </c>
      <c r="G65" s="63">
        <v>32602</v>
      </c>
      <c r="H65" s="63">
        <v>4655.3</v>
      </c>
      <c r="I65" s="8">
        <f t="shared" ref="I65" si="31">H65/G65</f>
        <v>0.14279185326053617</v>
      </c>
      <c r="J65" s="57"/>
    </row>
    <row r="66" spans="1:10" x14ac:dyDescent="0.2">
      <c r="A66" s="86"/>
      <c r="B66" s="101"/>
      <c r="C66" s="7" t="s">
        <v>18</v>
      </c>
      <c r="D66" s="7" t="s">
        <v>28</v>
      </c>
      <c r="E66" s="7" t="s">
        <v>170</v>
      </c>
      <c r="F66" s="7" t="s">
        <v>26</v>
      </c>
      <c r="G66" s="63">
        <v>14820</v>
      </c>
      <c r="H66" s="63">
        <v>0</v>
      </c>
      <c r="I66" s="8">
        <f t="shared" ref="I66" si="32">H66/G66</f>
        <v>0</v>
      </c>
      <c r="J66" s="57"/>
    </row>
    <row r="67" spans="1:10" x14ac:dyDescent="0.2">
      <c r="A67" s="92"/>
      <c r="B67" s="99"/>
      <c r="C67" s="7" t="s">
        <v>18</v>
      </c>
      <c r="D67" s="7" t="s">
        <v>19</v>
      </c>
      <c r="E67" s="7" t="s">
        <v>171</v>
      </c>
      <c r="F67" s="7" t="s">
        <v>25</v>
      </c>
      <c r="G67" s="63">
        <v>1637</v>
      </c>
      <c r="H67" s="63">
        <v>155.4</v>
      </c>
      <c r="I67" s="8">
        <f t="shared" ref="I67" si="33">H67/G67</f>
        <v>9.4929749541844841E-2</v>
      </c>
      <c r="J67" s="57"/>
    </row>
    <row r="68" spans="1:10" ht="14.25" customHeight="1" x14ac:dyDescent="0.2">
      <c r="A68" s="92"/>
      <c r="B68" s="99"/>
      <c r="C68" s="7" t="s">
        <v>18</v>
      </c>
      <c r="D68" s="7" t="s">
        <v>19</v>
      </c>
      <c r="E68" s="7" t="s">
        <v>171</v>
      </c>
      <c r="F68" s="7" t="s">
        <v>24</v>
      </c>
      <c r="G68" s="63">
        <v>1509</v>
      </c>
      <c r="H68" s="63">
        <v>189.8</v>
      </c>
      <c r="I68" s="8">
        <f t="shared" ref="I68" si="34">H68/G68</f>
        <v>0.12577866136514249</v>
      </c>
      <c r="J68" s="57"/>
    </row>
    <row r="69" spans="1:10" ht="18" customHeight="1" x14ac:dyDescent="0.2">
      <c r="A69" s="92"/>
      <c r="B69" s="99"/>
      <c r="C69" s="7" t="s">
        <v>18</v>
      </c>
      <c r="D69" s="7" t="s">
        <v>19</v>
      </c>
      <c r="E69" s="7" t="s">
        <v>171</v>
      </c>
      <c r="F69" s="7" t="s">
        <v>23</v>
      </c>
      <c r="G69" s="63">
        <v>59</v>
      </c>
      <c r="H69" s="63">
        <v>0</v>
      </c>
      <c r="I69" s="8">
        <f t="shared" ref="I69:I70" si="35">H69/G69</f>
        <v>0</v>
      </c>
      <c r="J69" s="57"/>
    </row>
    <row r="70" spans="1:10" ht="15.75" customHeight="1" x14ac:dyDescent="0.2">
      <c r="A70" s="93"/>
      <c r="B70" s="101"/>
      <c r="C70" s="7" t="s">
        <v>18</v>
      </c>
      <c r="D70" s="7" t="s">
        <v>19</v>
      </c>
      <c r="E70" s="7" t="s">
        <v>172</v>
      </c>
      <c r="F70" s="7" t="s">
        <v>25</v>
      </c>
      <c r="G70" s="63">
        <v>867</v>
      </c>
      <c r="H70" s="63">
        <v>0</v>
      </c>
      <c r="I70" s="8">
        <f t="shared" si="35"/>
        <v>0</v>
      </c>
      <c r="J70" s="57"/>
    </row>
    <row r="71" spans="1:10" ht="58.5" customHeight="1" x14ac:dyDescent="0.2">
      <c r="A71" s="75" t="s">
        <v>329</v>
      </c>
      <c r="B71" s="73" t="s">
        <v>331</v>
      </c>
      <c r="C71" s="7" t="s">
        <v>18</v>
      </c>
      <c r="D71" s="7" t="s">
        <v>19</v>
      </c>
      <c r="E71" s="7" t="s">
        <v>330</v>
      </c>
      <c r="F71" s="7" t="s">
        <v>25</v>
      </c>
      <c r="G71" s="63">
        <v>6299</v>
      </c>
      <c r="H71" s="63">
        <v>0</v>
      </c>
      <c r="I71" s="8">
        <f t="shared" ref="I71" si="36">H71/G71</f>
        <v>0</v>
      </c>
    </row>
    <row r="72" spans="1:10" ht="24" customHeight="1" x14ac:dyDescent="0.2">
      <c r="A72" s="39" t="s">
        <v>44</v>
      </c>
      <c r="B72" s="43" t="s">
        <v>46</v>
      </c>
      <c r="C72" s="30"/>
      <c r="D72" s="30"/>
      <c r="E72" s="30" t="s">
        <v>91</v>
      </c>
      <c r="F72" s="30"/>
      <c r="G72" s="74">
        <f>G73+G81</f>
        <v>273290.3</v>
      </c>
      <c r="H72" s="67">
        <f>H73+H81</f>
        <v>21474.5</v>
      </c>
      <c r="I72" s="31">
        <f t="shared" si="5"/>
        <v>7.8577615085497002E-2</v>
      </c>
    </row>
    <row r="73" spans="1:10" ht="33.75" customHeight="1" x14ac:dyDescent="0.2">
      <c r="A73" s="21" t="s">
        <v>48</v>
      </c>
      <c r="B73" s="22" t="s">
        <v>49</v>
      </c>
      <c r="C73" s="12" t="s">
        <v>47</v>
      </c>
      <c r="D73" s="12"/>
      <c r="E73" s="12"/>
      <c r="F73" s="12"/>
      <c r="G73" s="62">
        <f>SUM(G74:G80)</f>
        <v>273270.3</v>
      </c>
      <c r="H73" s="68">
        <f>SUM(H74:H80)</f>
        <v>21474.5</v>
      </c>
      <c r="I73" s="6">
        <f t="shared" si="5"/>
        <v>7.8583365993304066E-2</v>
      </c>
    </row>
    <row r="74" spans="1:10" ht="16.5" customHeight="1" x14ac:dyDescent="0.2">
      <c r="A74" s="86" t="s">
        <v>251</v>
      </c>
      <c r="B74" s="98" t="s">
        <v>249</v>
      </c>
      <c r="C74" s="7" t="s">
        <v>47</v>
      </c>
      <c r="D74" s="7" t="s">
        <v>50</v>
      </c>
      <c r="E74" s="7" t="s">
        <v>51</v>
      </c>
      <c r="F74" s="7" t="s">
        <v>25</v>
      </c>
      <c r="G74" s="63">
        <v>19405.3</v>
      </c>
      <c r="H74" s="63">
        <v>1744.1</v>
      </c>
      <c r="I74" s="8">
        <f t="shared" si="5"/>
        <v>8.9877507691197761E-2</v>
      </c>
    </row>
    <row r="75" spans="1:10" ht="16.5" customHeight="1" x14ac:dyDescent="0.2">
      <c r="A75" s="86"/>
      <c r="B75" s="99"/>
      <c r="C75" s="7" t="s">
        <v>47</v>
      </c>
      <c r="D75" s="7" t="s">
        <v>50</v>
      </c>
      <c r="E75" s="7" t="s">
        <v>51</v>
      </c>
      <c r="F75" s="7" t="s">
        <v>24</v>
      </c>
      <c r="G75" s="63">
        <v>2497</v>
      </c>
      <c r="H75" s="63">
        <v>141.4</v>
      </c>
      <c r="I75" s="8">
        <f>H75/G75</f>
        <v>5.6627953544253103E-2</v>
      </c>
    </row>
    <row r="76" spans="1:10" ht="16.5" customHeight="1" x14ac:dyDescent="0.2">
      <c r="A76" s="86"/>
      <c r="B76" s="99"/>
      <c r="C76" s="7" t="s">
        <v>47</v>
      </c>
      <c r="D76" s="7" t="s">
        <v>50</v>
      </c>
      <c r="E76" s="7" t="s">
        <v>312</v>
      </c>
      <c r="F76" s="7" t="s">
        <v>25</v>
      </c>
      <c r="G76" s="63">
        <v>64.3</v>
      </c>
      <c r="H76" s="63">
        <v>0</v>
      </c>
      <c r="I76" s="8">
        <f>H76/G76</f>
        <v>0</v>
      </c>
    </row>
    <row r="77" spans="1:10" ht="16.5" customHeight="1" x14ac:dyDescent="0.2">
      <c r="A77" s="86"/>
      <c r="B77" s="99"/>
      <c r="C77" s="7" t="s">
        <v>47</v>
      </c>
      <c r="D77" s="7" t="s">
        <v>50</v>
      </c>
      <c r="E77" s="7" t="s">
        <v>52</v>
      </c>
      <c r="F77" s="7" t="s">
        <v>25</v>
      </c>
      <c r="G77" s="63">
        <v>4412.7</v>
      </c>
      <c r="H77" s="63">
        <v>0</v>
      </c>
      <c r="I77" s="8">
        <f>H77/G77</f>
        <v>0</v>
      </c>
    </row>
    <row r="78" spans="1:10" ht="33.75" x14ac:dyDescent="0.2">
      <c r="A78" s="78" t="s">
        <v>252</v>
      </c>
      <c r="B78" s="82" t="s">
        <v>288</v>
      </c>
      <c r="C78" s="7" t="s">
        <v>47</v>
      </c>
      <c r="D78" s="7" t="s">
        <v>289</v>
      </c>
      <c r="E78" s="7" t="s">
        <v>290</v>
      </c>
      <c r="F78" s="7" t="s">
        <v>23</v>
      </c>
      <c r="G78" s="63">
        <v>500</v>
      </c>
      <c r="H78" s="63">
        <v>0</v>
      </c>
      <c r="I78" s="8">
        <f>H78/G78</f>
        <v>0</v>
      </c>
    </row>
    <row r="79" spans="1:10" ht="25.5" customHeight="1" x14ac:dyDescent="0.2">
      <c r="A79" s="100" t="s">
        <v>287</v>
      </c>
      <c r="B79" s="98" t="s">
        <v>250</v>
      </c>
      <c r="C79" s="7" t="s">
        <v>47</v>
      </c>
      <c r="D79" s="7" t="s">
        <v>135</v>
      </c>
      <c r="E79" s="7" t="s">
        <v>316</v>
      </c>
      <c r="F79" s="7" t="s">
        <v>55</v>
      </c>
      <c r="G79" s="63">
        <v>11363.5</v>
      </c>
      <c r="H79" s="63">
        <v>0</v>
      </c>
      <c r="I79" s="8">
        <f t="shared" ref="I79" si="37">H79/G79</f>
        <v>0</v>
      </c>
    </row>
    <row r="80" spans="1:10" ht="27.75" customHeight="1" x14ac:dyDescent="0.2">
      <c r="A80" s="93"/>
      <c r="B80" s="101"/>
      <c r="C80" s="7" t="s">
        <v>47</v>
      </c>
      <c r="D80" s="7" t="s">
        <v>53</v>
      </c>
      <c r="E80" s="7" t="s">
        <v>54</v>
      </c>
      <c r="F80" s="7" t="s">
        <v>55</v>
      </c>
      <c r="G80" s="63">
        <v>235027.5</v>
      </c>
      <c r="H80" s="63">
        <v>19589</v>
      </c>
      <c r="I80" s="8">
        <f t="shared" si="5"/>
        <v>8.334769335503292E-2</v>
      </c>
    </row>
    <row r="81" spans="1:9" ht="31.5" x14ac:dyDescent="0.2">
      <c r="A81" s="21" t="s">
        <v>247</v>
      </c>
      <c r="B81" s="22" t="s">
        <v>248</v>
      </c>
      <c r="C81" s="12" t="s">
        <v>47</v>
      </c>
      <c r="D81" s="12"/>
      <c r="E81" s="12"/>
      <c r="F81" s="12"/>
      <c r="G81" s="62">
        <f>SUM(G82)</f>
        <v>20</v>
      </c>
      <c r="H81" s="62">
        <f>SUM(H82)</f>
        <v>0</v>
      </c>
      <c r="I81" s="6">
        <f t="shared" ref="I81" si="38">H81/G81</f>
        <v>0</v>
      </c>
    </row>
    <row r="82" spans="1:9" ht="33.75" x14ac:dyDescent="0.2">
      <c r="A82" s="16" t="s">
        <v>253</v>
      </c>
      <c r="B82" s="15" t="s">
        <v>254</v>
      </c>
      <c r="C82" s="7" t="s">
        <v>47</v>
      </c>
      <c r="D82" s="7" t="s">
        <v>30</v>
      </c>
      <c r="E82" s="7" t="s">
        <v>206</v>
      </c>
      <c r="F82" s="7" t="s">
        <v>24</v>
      </c>
      <c r="G82" s="63">
        <v>20</v>
      </c>
      <c r="H82" s="63">
        <v>0</v>
      </c>
      <c r="I82" s="8">
        <f t="shared" si="5"/>
        <v>0</v>
      </c>
    </row>
    <row r="83" spans="1:9" x14ac:dyDescent="0.2">
      <c r="A83" s="39" t="s">
        <v>56</v>
      </c>
      <c r="B83" s="43" t="s">
        <v>204</v>
      </c>
      <c r="C83" s="30"/>
      <c r="D83" s="30"/>
      <c r="E83" s="30" t="s">
        <v>92</v>
      </c>
      <c r="F83" s="30"/>
      <c r="G83" s="67">
        <f>G84</f>
        <v>500</v>
      </c>
      <c r="H83" s="67">
        <f>H84</f>
        <v>0</v>
      </c>
      <c r="I83" s="31">
        <f t="shared" si="5"/>
        <v>0</v>
      </c>
    </row>
    <row r="84" spans="1:9" x14ac:dyDescent="0.2">
      <c r="A84" s="27"/>
      <c r="B84" s="19"/>
      <c r="C84" s="7" t="s">
        <v>16</v>
      </c>
      <c r="D84" s="7" t="s">
        <v>102</v>
      </c>
      <c r="E84" s="7" t="s">
        <v>57</v>
      </c>
      <c r="F84" s="7" t="s">
        <v>26</v>
      </c>
      <c r="G84" s="63">
        <v>500</v>
      </c>
      <c r="H84" s="63">
        <v>0</v>
      </c>
      <c r="I84" s="8">
        <f t="shared" si="5"/>
        <v>0</v>
      </c>
    </row>
    <row r="85" spans="1:9" ht="21" x14ac:dyDescent="0.2">
      <c r="A85" s="39" t="s">
        <v>58</v>
      </c>
      <c r="B85" s="43" t="s">
        <v>174</v>
      </c>
      <c r="C85" s="30"/>
      <c r="D85" s="30"/>
      <c r="E85" s="30" t="s">
        <v>93</v>
      </c>
      <c r="F85" s="30"/>
      <c r="G85" s="67">
        <f>G86</f>
        <v>163.5</v>
      </c>
      <c r="H85" s="67">
        <f>H86</f>
        <v>0</v>
      </c>
      <c r="I85" s="31">
        <f t="shared" si="5"/>
        <v>0</v>
      </c>
    </row>
    <row r="86" spans="1:9" ht="31.5" customHeight="1" x14ac:dyDescent="0.2">
      <c r="A86" s="21"/>
      <c r="B86" s="19"/>
      <c r="C86" s="7" t="s">
        <v>16</v>
      </c>
      <c r="D86" s="7" t="s">
        <v>30</v>
      </c>
      <c r="E86" s="7" t="s">
        <v>59</v>
      </c>
      <c r="F86" s="7" t="s">
        <v>24</v>
      </c>
      <c r="G86" s="65">
        <v>163.5</v>
      </c>
      <c r="H86" s="65">
        <v>0</v>
      </c>
      <c r="I86" s="8">
        <f t="shared" si="5"/>
        <v>0</v>
      </c>
    </row>
    <row r="87" spans="1:9" ht="31.5" x14ac:dyDescent="0.2">
      <c r="A87" s="32" t="s">
        <v>60</v>
      </c>
      <c r="B87" s="38" t="s">
        <v>173</v>
      </c>
      <c r="C87" s="30"/>
      <c r="D87" s="30"/>
      <c r="E87" s="30" t="s">
        <v>94</v>
      </c>
      <c r="F87" s="30"/>
      <c r="G87" s="69">
        <f>SUM(G88:G90)</f>
        <v>68</v>
      </c>
      <c r="H87" s="69">
        <f>SUM(H88:H90)</f>
        <v>0</v>
      </c>
      <c r="I87" s="31">
        <f t="shared" si="5"/>
        <v>0</v>
      </c>
    </row>
    <row r="88" spans="1:9" x14ac:dyDescent="0.2">
      <c r="A88" s="17"/>
      <c r="B88" s="40"/>
      <c r="C88" s="7" t="s">
        <v>16</v>
      </c>
      <c r="D88" s="7" t="s">
        <v>102</v>
      </c>
      <c r="E88" s="7" t="s">
        <v>62</v>
      </c>
      <c r="F88" s="7" t="s">
        <v>24</v>
      </c>
      <c r="G88" s="63">
        <v>37</v>
      </c>
      <c r="H88" s="65">
        <v>0</v>
      </c>
      <c r="I88" s="8">
        <f t="shared" ref="I88:I90" si="39">H88/G88</f>
        <v>0</v>
      </c>
    </row>
    <row r="89" spans="1:9" x14ac:dyDescent="0.2">
      <c r="A89" s="28"/>
      <c r="B89" s="40"/>
      <c r="C89" s="7" t="s">
        <v>16</v>
      </c>
      <c r="D89" s="7" t="s">
        <v>102</v>
      </c>
      <c r="E89" s="7" t="s">
        <v>62</v>
      </c>
      <c r="F89" s="7" t="s">
        <v>23</v>
      </c>
      <c r="G89" s="63">
        <v>6</v>
      </c>
      <c r="H89" s="65">
        <v>0</v>
      </c>
      <c r="I89" s="8">
        <v>0</v>
      </c>
    </row>
    <row r="90" spans="1:9" x14ac:dyDescent="0.2">
      <c r="A90" s="28"/>
      <c r="B90" s="40"/>
      <c r="C90" s="7" t="s">
        <v>16</v>
      </c>
      <c r="D90" s="7" t="s">
        <v>17</v>
      </c>
      <c r="E90" s="7" t="s">
        <v>62</v>
      </c>
      <c r="F90" s="7" t="s">
        <v>24</v>
      </c>
      <c r="G90" s="63">
        <v>25</v>
      </c>
      <c r="H90" s="65">
        <v>0</v>
      </c>
      <c r="I90" s="8">
        <f t="shared" si="39"/>
        <v>0</v>
      </c>
    </row>
    <row r="91" spans="1:9" ht="31.5" x14ac:dyDescent="0.2">
      <c r="A91" s="42" t="s">
        <v>61</v>
      </c>
      <c r="B91" s="41" t="s">
        <v>64</v>
      </c>
      <c r="C91" s="30"/>
      <c r="D91" s="30"/>
      <c r="E91" s="30" t="s">
        <v>95</v>
      </c>
      <c r="F91" s="30"/>
      <c r="G91" s="67">
        <f>SUM(G92:G92)</f>
        <v>60</v>
      </c>
      <c r="H91" s="67">
        <f>SUM(H92:H92)</f>
        <v>0</v>
      </c>
      <c r="I91" s="31">
        <f t="shared" si="5"/>
        <v>0</v>
      </c>
    </row>
    <row r="92" spans="1:9" x14ac:dyDescent="0.2">
      <c r="A92" s="48"/>
      <c r="B92" s="40"/>
      <c r="C92" s="7" t="s">
        <v>16</v>
      </c>
      <c r="D92" s="7" t="s">
        <v>137</v>
      </c>
      <c r="E92" s="7" t="s">
        <v>65</v>
      </c>
      <c r="F92" s="7" t="s">
        <v>24</v>
      </c>
      <c r="G92" s="63">
        <v>60</v>
      </c>
      <c r="H92" s="63">
        <v>0</v>
      </c>
      <c r="I92" s="8">
        <f t="shared" ref="I92" si="40">H92/G92</f>
        <v>0</v>
      </c>
    </row>
    <row r="93" spans="1:9" ht="31.5" x14ac:dyDescent="0.2">
      <c r="A93" s="39" t="s">
        <v>63</v>
      </c>
      <c r="B93" s="38" t="s">
        <v>175</v>
      </c>
      <c r="C93" s="30"/>
      <c r="D93" s="30"/>
      <c r="E93" s="30" t="s">
        <v>176</v>
      </c>
      <c r="F93" s="30"/>
      <c r="G93" s="67">
        <f>SUM(G94:G94)</f>
        <v>238.5</v>
      </c>
      <c r="H93" s="67">
        <f>SUM(H94:H94)</f>
        <v>0</v>
      </c>
      <c r="I93" s="31">
        <f t="shared" si="5"/>
        <v>0</v>
      </c>
    </row>
    <row r="94" spans="1:9" ht="33.75" customHeight="1" x14ac:dyDescent="0.2">
      <c r="A94" s="78" t="s">
        <v>256</v>
      </c>
      <c r="B94" s="79" t="s">
        <v>255</v>
      </c>
      <c r="C94" s="7" t="s">
        <v>16</v>
      </c>
      <c r="D94" s="7" t="s">
        <v>22</v>
      </c>
      <c r="E94" s="7" t="s">
        <v>177</v>
      </c>
      <c r="F94" s="7" t="s">
        <v>24</v>
      </c>
      <c r="G94" s="63">
        <v>238.5</v>
      </c>
      <c r="H94" s="65">
        <v>0</v>
      </c>
      <c r="I94" s="8">
        <f t="shared" si="5"/>
        <v>0</v>
      </c>
    </row>
    <row r="95" spans="1:9" ht="31.5" x14ac:dyDescent="0.2">
      <c r="A95" s="32" t="s">
        <v>66</v>
      </c>
      <c r="B95" s="36" t="s">
        <v>178</v>
      </c>
      <c r="C95" s="30"/>
      <c r="D95" s="30"/>
      <c r="E95" s="30" t="s">
        <v>89</v>
      </c>
      <c r="F95" s="30"/>
      <c r="G95" s="67">
        <f>G96+G97</f>
        <v>1800</v>
      </c>
      <c r="H95" s="74">
        <f>H96+H97</f>
        <v>0</v>
      </c>
      <c r="I95" s="31">
        <f t="shared" si="5"/>
        <v>0</v>
      </c>
    </row>
    <row r="96" spans="1:9" x14ac:dyDescent="0.2">
      <c r="A96" s="53"/>
      <c r="B96" s="54"/>
      <c r="C96" s="7" t="s">
        <v>16</v>
      </c>
      <c r="D96" s="7" t="s">
        <v>68</v>
      </c>
      <c r="E96" s="7" t="s">
        <v>69</v>
      </c>
      <c r="F96" s="7" t="s">
        <v>24</v>
      </c>
      <c r="G96" s="63">
        <v>1200</v>
      </c>
      <c r="H96" s="63">
        <v>0</v>
      </c>
      <c r="I96" s="8">
        <f t="shared" si="5"/>
        <v>0</v>
      </c>
    </row>
    <row r="97" spans="1:9" x14ac:dyDescent="0.2">
      <c r="A97" s="53"/>
      <c r="B97" s="54"/>
      <c r="C97" s="7" t="s">
        <v>18</v>
      </c>
      <c r="D97" s="7" t="s">
        <v>21</v>
      </c>
      <c r="E97" s="7" t="s">
        <v>69</v>
      </c>
      <c r="F97" s="7" t="s">
        <v>24</v>
      </c>
      <c r="G97" s="63">
        <v>600</v>
      </c>
      <c r="H97" s="63">
        <v>0</v>
      </c>
      <c r="I97" s="8">
        <f t="shared" ref="I97" si="41">H97/G97</f>
        <v>0</v>
      </c>
    </row>
    <row r="98" spans="1:9" ht="45" customHeight="1" x14ac:dyDescent="0.2">
      <c r="A98" s="32" t="s">
        <v>67</v>
      </c>
      <c r="B98" s="38" t="s">
        <v>207</v>
      </c>
      <c r="C98" s="30"/>
      <c r="D98" s="30"/>
      <c r="E98" s="30" t="s">
        <v>208</v>
      </c>
      <c r="F98" s="30"/>
      <c r="G98" s="67">
        <f>SUM(G99:G99)</f>
        <v>62</v>
      </c>
      <c r="H98" s="67">
        <f>SUM(H99:H99)</f>
        <v>0</v>
      </c>
      <c r="I98" s="31">
        <f t="shared" ref="I98" si="42">H98/G98</f>
        <v>0</v>
      </c>
    </row>
    <row r="99" spans="1:9" ht="48" customHeight="1" x14ac:dyDescent="0.2">
      <c r="A99" s="58" t="s">
        <v>257</v>
      </c>
      <c r="B99" s="60" t="s">
        <v>258</v>
      </c>
      <c r="C99" s="7" t="s">
        <v>16</v>
      </c>
      <c r="D99" s="7" t="s">
        <v>209</v>
      </c>
      <c r="E99" s="7" t="s">
        <v>210</v>
      </c>
      <c r="F99" s="7" t="s">
        <v>24</v>
      </c>
      <c r="G99" s="63">
        <v>62</v>
      </c>
      <c r="H99" s="65">
        <v>0</v>
      </c>
      <c r="I99" s="8">
        <f t="shared" ref="I99" si="43">H99/G99</f>
        <v>0</v>
      </c>
    </row>
    <row r="100" spans="1:9" ht="24.75" customHeight="1" x14ac:dyDescent="0.2">
      <c r="A100" s="32" t="s">
        <v>70</v>
      </c>
      <c r="B100" s="36" t="s">
        <v>179</v>
      </c>
      <c r="C100" s="30"/>
      <c r="D100" s="30"/>
      <c r="E100" s="30" t="s">
        <v>88</v>
      </c>
      <c r="F100" s="30"/>
      <c r="G100" s="74">
        <f>SUM(G101:G104)</f>
        <v>20781</v>
      </c>
      <c r="H100" s="74">
        <f>SUM(H101:H104)</f>
        <v>3700</v>
      </c>
      <c r="I100" s="31">
        <f t="shared" si="5"/>
        <v>0.17804725470381599</v>
      </c>
    </row>
    <row r="101" spans="1:9" ht="22.5" x14ac:dyDescent="0.2">
      <c r="A101" s="61" t="s">
        <v>317</v>
      </c>
      <c r="B101" s="70" t="s">
        <v>320</v>
      </c>
      <c r="C101" s="55" t="s">
        <v>16</v>
      </c>
      <c r="D101" s="7" t="s">
        <v>73</v>
      </c>
      <c r="E101" s="7" t="s">
        <v>315</v>
      </c>
      <c r="F101" s="7" t="s">
        <v>72</v>
      </c>
      <c r="G101" s="65">
        <v>6700</v>
      </c>
      <c r="H101" s="65">
        <v>0</v>
      </c>
      <c r="I101" s="8">
        <f t="shared" si="5"/>
        <v>0</v>
      </c>
    </row>
    <row r="102" spans="1:9" x14ac:dyDescent="0.2">
      <c r="A102" s="100" t="s">
        <v>318</v>
      </c>
      <c r="B102" s="98" t="s">
        <v>321</v>
      </c>
      <c r="C102" s="55" t="s">
        <v>16</v>
      </c>
      <c r="D102" s="7" t="s">
        <v>135</v>
      </c>
      <c r="E102" s="7" t="s">
        <v>203</v>
      </c>
      <c r="F102" s="7" t="s">
        <v>55</v>
      </c>
      <c r="G102" s="63">
        <v>4250</v>
      </c>
      <c r="H102" s="63">
        <v>3700</v>
      </c>
      <c r="I102" s="8">
        <f t="shared" si="5"/>
        <v>0.87058823529411766</v>
      </c>
    </row>
    <row r="103" spans="1:9" ht="20.25" customHeight="1" x14ac:dyDescent="0.2">
      <c r="A103" s="92"/>
      <c r="B103" s="99"/>
      <c r="C103" s="55" t="s">
        <v>16</v>
      </c>
      <c r="D103" s="7" t="s">
        <v>21</v>
      </c>
      <c r="E103" s="7" t="s">
        <v>212</v>
      </c>
      <c r="F103" s="7" t="s">
        <v>72</v>
      </c>
      <c r="G103" s="63">
        <v>8886</v>
      </c>
      <c r="H103" s="63">
        <v>0</v>
      </c>
      <c r="I103" s="8">
        <f t="shared" ref="I103" si="44">H103/G103</f>
        <v>0</v>
      </c>
    </row>
    <row r="104" spans="1:9" ht="24" customHeight="1" x14ac:dyDescent="0.2">
      <c r="A104" s="78" t="s">
        <v>319</v>
      </c>
      <c r="B104" s="82" t="s">
        <v>322</v>
      </c>
      <c r="C104" s="55" t="s">
        <v>16</v>
      </c>
      <c r="D104" s="7" t="s">
        <v>100</v>
      </c>
      <c r="E104" s="7" t="s">
        <v>337</v>
      </c>
      <c r="F104" s="7" t="s">
        <v>24</v>
      </c>
      <c r="G104" s="63">
        <v>945</v>
      </c>
      <c r="H104" s="63">
        <v>0</v>
      </c>
      <c r="I104" s="8">
        <f t="shared" si="5"/>
        <v>0</v>
      </c>
    </row>
    <row r="105" spans="1:9" ht="31.5" x14ac:dyDescent="0.2">
      <c r="A105" s="32" t="s">
        <v>71</v>
      </c>
      <c r="B105" s="36" t="s">
        <v>74</v>
      </c>
      <c r="C105" s="30"/>
      <c r="D105" s="30"/>
      <c r="E105" s="30" t="s">
        <v>96</v>
      </c>
      <c r="F105" s="30"/>
      <c r="G105" s="67">
        <f>SUM(G106:G107)</f>
        <v>430</v>
      </c>
      <c r="H105" s="67">
        <f>SUM(H106:H107)</f>
        <v>0</v>
      </c>
      <c r="I105" s="31">
        <f t="shared" si="5"/>
        <v>0</v>
      </c>
    </row>
    <row r="106" spans="1:9" x14ac:dyDescent="0.2">
      <c r="A106" s="96"/>
      <c r="B106" s="94"/>
      <c r="C106" s="7" t="s">
        <v>16</v>
      </c>
      <c r="D106" s="7" t="s">
        <v>17</v>
      </c>
      <c r="E106" s="7" t="s">
        <v>77</v>
      </c>
      <c r="F106" s="7" t="s">
        <v>24</v>
      </c>
      <c r="G106" s="65">
        <v>168</v>
      </c>
      <c r="H106" s="65">
        <v>0</v>
      </c>
      <c r="I106" s="8">
        <f t="shared" si="5"/>
        <v>0</v>
      </c>
    </row>
    <row r="107" spans="1:9" x14ac:dyDescent="0.2">
      <c r="A107" s="97"/>
      <c r="B107" s="95"/>
      <c r="C107" s="7" t="s">
        <v>16</v>
      </c>
      <c r="D107" s="7" t="s">
        <v>76</v>
      </c>
      <c r="E107" s="7" t="s">
        <v>77</v>
      </c>
      <c r="F107" s="7" t="s">
        <v>24</v>
      </c>
      <c r="G107" s="65">
        <v>262</v>
      </c>
      <c r="H107" s="65">
        <v>0</v>
      </c>
      <c r="I107" s="8">
        <f t="shared" ref="I107" si="45">H107/G107</f>
        <v>0</v>
      </c>
    </row>
    <row r="108" spans="1:9" x14ac:dyDescent="0.2">
      <c r="A108" s="32" t="s">
        <v>75</v>
      </c>
      <c r="B108" s="37" t="s">
        <v>180</v>
      </c>
      <c r="C108" s="30"/>
      <c r="D108" s="30"/>
      <c r="E108" s="30" t="s">
        <v>87</v>
      </c>
      <c r="F108" s="30"/>
      <c r="G108" s="67">
        <f>G109</f>
        <v>230</v>
      </c>
      <c r="H108" s="67">
        <f>H109</f>
        <v>0</v>
      </c>
      <c r="I108" s="31">
        <f t="shared" si="5"/>
        <v>0</v>
      </c>
    </row>
    <row r="109" spans="1:9" ht="22.5" x14ac:dyDescent="0.2">
      <c r="A109" s="47" t="s">
        <v>262</v>
      </c>
      <c r="B109" s="18" t="s">
        <v>259</v>
      </c>
      <c r="C109" s="7" t="s">
        <v>16</v>
      </c>
      <c r="D109" s="7" t="s">
        <v>79</v>
      </c>
      <c r="E109" s="7" t="s">
        <v>80</v>
      </c>
      <c r="F109" s="7" t="s">
        <v>81</v>
      </c>
      <c r="G109" s="63">
        <v>230</v>
      </c>
      <c r="H109" s="63">
        <v>0</v>
      </c>
      <c r="I109" s="8">
        <f t="shared" ref="I109" si="46">H109/G109</f>
        <v>0</v>
      </c>
    </row>
    <row r="110" spans="1:9" ht="31.5" x14ac:dyDescent="0.2">
      <c r="A110" s="32" t="s">
        <v>78</v>
      </c>
      <c r="B110" s="33" t="s">
        <v>181</v>
      </c>
      <c r="C110" s="30"/>
      <c r="D110" s="30"/>
      <c r="E110" s="30" t="s">
        <v>86</v>
      </c>
      <c r="F110" s="30"/>
      <c r="G110" s="67">
        <f>SUM(G111:G111)</f>
        <v>7842.3</v>
      </c>
      <c r="H110" s="67">
        <f>SUM(H111:H111)</f>
        <v>628.1</v>
      </c>
      <c r="I110" s="31">
        <f t="shared" ref="I110:I189" si="47">H110/G110</f>
        <v>8.0091299746247915E-2</v>
      </c>
    </row>
    <row r="111" spans="1:9" ht="22.5" x14ac:dyDescent="0.2">
      <c r="A111" s="47" t="s">
        <v>261</v>
      </c>
      <c r="B111" s="46" t="s">
        <v>260</v>
      </c>
      <c r="C111" s="7" t="s">
        <v>16</v>
      </c>
      <c r="D111" s="7" t="s">
        <v>83</v>
      </c>
      <c r="E111" s="7" t="s">
        <v>84</v>
      </c>
      <c r="F111" s="7" t="s">
        <v>24</v>
      </c>
      <c r="G111" s="63">
        <v>7842.3</v>
      </c>
      <c r="H111" s="63">
        <v>628.1</v>
      </c>
      <c r="I111" s="8">
        <f t="shared" si="47"/>
        <v>8.0091299746247915E-2</v>
      </c>
    </row>
    <row r="112" spans="1:9" ht="24" customHeight="1" x14ac:dyDescent="0.2">
      <c r="A112" s="32" t="s">
        <v>82</v>
      </c>
      <c r="B112" s="33" t="s">
        <v>138</v>
      </c>
      <c r="C112" s="35"/>
      <c r="D112" s="35"/>
      <c r="E112" s="30" t="s">
        <v>98</v>
      </c>
      <c r="F112" s="35"/>
      <c r="G112" s="67">
        <f>SUM(G113:G123)</f>
        <v>34867.399999999994</v>
      </c>
      <c r="H112" s="67">
        <f>SUM(H113:H123)</f>
        <v>3602.7999999999997</v>
      </c>
      <c r="I112" s="31">
        <f t="shared" si="47"/>
        <v>0.10332861067931651</v>
      </c>
    </row>
    <row r="113" spans="1:9" x14ac:dyDescent="0.2">
      <c r="A113" s="92" t="s">
        <v>264</v>
      </c>
      <c r="B113" s="89" t="s">
        <v>263</v>
      </c>
      <c r="C113" s="7" t="s">
        <v>16</v>
      </c>
      <c r="D113" s="7" t="s">
        <v>28</v>
      </c>
      <c r="E113" s="7" t="s">
        <v>97</v>
      </c>
      <c r="F113" s="7" t="s">
        <v>25</v>
      </c>
      <c r="G113" s="63">
        <v>6144</v>
      </c>
      <c r="H113" s="63">
        <v>926.7</v>
      </c>
      <c r="I113" s="8">
        <f t="shared" si="47"/>
        <v>0.15083007812500002</v>
      </c>
    </row>
    <row r="114" spans="1:9" x14ac:dyDescent="0.2">
      <c r="A114" s="92"/>
      <c r="B114" s="90"/>
      <c r="C114" s="7" t="s">
        <v>16</v>
      </c>
      <c r="D114" s="7" t="s">
        <v>28</v>
      </c>
      <c r="E114" s="7" t="s">
        <v>97</v>
      </c>
      <c r="F114" s="7" t="s">
        <v>24</v>
      </c>
      <c r="G114" s="63">
        <v>822</v>
      </c>
      <c r="H114" s="63">
        <v>42.4</v>
      </c>
      <c r="I114" s="8">
        <f t="shared" si="47"/>
        <v>5.1581508515815083E-2</v>
      </c>
    </row>
    <row r="115" spans="1:9" x14ac:dyDescent="0.2">
      <c r="A115" s="92"/>
      <c r="B115" s="90"/>
      <c r="C115" s="7" t="s">
        <v>16</v>
      </c>
      <c r="D115" s="7" t="s">
        <v>28</v>
      </c>
      <c r="E115" s="7" t="s">
        <v>97</v>
      </c>
      <c r="F115" s="7" t="s">
        <v>23</v>
      </c>
      <c r="G115" s="63">
        <v>14</v>
      </c>
      <c r="H115" s="63">
        <v>0</v>
      </c>
      <c r="I115" s="8">
        <f t="shared" si="47"/>
        <v>0</v>
      </c>
    </row>
    <row r="116" spans="1:9" x14ac:dyDescent="0.2">
      <c r="A116" s="92"/>
      <c r="B116" s="90"/>
      <c r="C116" s="7" t="s">
        <v>16</v>
      </c>
      <c r="D116" s="7" t="s">
        <v>100</v>
      </c>
      <c r="E116" s="7" t="s">
        <v>97</v>
      </c>
      <c r="F116" s="7" t="s">
        <v>25</v>
      </c>
      <c r="G116" s="63">
        <v>13254</v>
      </c>
      <c r="H116" s="63">
        <v>2150</v>
      </c>
      <c r="I116" s="8">
        <f t="shared" si="47"/>
        <v>0.16221518032292137</v>
      </c>
    </row>
    <row r="117" spans="1:9" x14ac:dyDescent="0.2">
      <c r="A117" s="92"/>
      <c r="B117" s="90"/>
      <c r="C117" s="7" t="s">
        <v>16</v>
      </c>
      <c r="D117" s="7" t="s">
        <v>100</v>
      </c>
      <c r="E117" s="7" t="s">
        <v>97</v>
      </c>
      <c r="F117" s="7" t="s">
        <v>24</v>
      </c>
      <c r="G117" s="63">
        <v>4318.8</v>
      </c>
      <c r="H117" s="63">
        <v>483.7</v>
      </c>
      <c r="I117" s="8">
        <f t="shared" si="47"/>
        <v>0.11199870334352134</v>
      </c>
    </row>
    <row r="118" spans="1:9" x14ac:dyDescent="0.2">
      <c r="A118" s="92"/>
      <c r="B118" s="90"/>
      <c r="C118" s="7" t="s">
        <v>16</v>
      </c>
      <c r="D118" s="7" t="s">
        <v>100</v>
      </c>
      <c r="E118" s="7" t="s">
        <v>97</v>
      </c>
      <c r="F118" s="7" t="s">
        <v>23</v>
      </c>
      <c r="G118" s="63">
        <v>9</v>
      </c>
      <c r="H118" s="63">
        <v>0</v>
      </c>
      <c r="I118" s="8">
        <f t="shared" si="47"/>
        <v>0</v>
      </c>
    </row>
    <row r="119" spans="1:9" x14ac:dyDescent="0.2">
      <c r="A119" s="92"/>
      <c r="B119" s="90"/>
      <c r="C119" s="7" t="s">
        <v>16</v>
      </c>
      <c r="D119" s="7" t="s">
        <v>30</v>
      </c>
      <c r="E119" s="7" t="s">
        <v>136</v>
      </c>
      <c r="F119" s="7" t="s">
        <v>25</v>
      </c>
      <c r="G119" s="63">
        <v>100</v>
      </c>
      <c r="H119" s="63">
        <v>0</v>
      </c>
      <c r="I119" s="8">
        <f t="shared" ref="I119" si="48">H119/G119</f>
        <v>0</v>
      </c>
    </row>
    <row r="120" spans="1:9" x14ac:dyDescent="0.2">
      <c r="A120" s="92"/>
      <c r="B120" s="90"/>
      <c r="C120" s="7" t="s">
        <v>16</v>
      </c>
      <c r="D120" s="7" t="s">
        <v>30</v>
      </c>
      <c r="E120" s="7" t="s">
        <v>136</v>
      </c>
      <c r="F120" s="7" t="s">
        <v>24</v>
      </c>
      <c r="G120" s="63">
        <v>50</v>
      </c>
      <c r="H120" s="63">
        <v>0</v>
      </c>
      <c r="I120" s="8">
        <f t="shared" si="47"/>
        <v>0</v>
      </c>
    </row>
    <row r="121" spans="1:9" x14ac:dyDescent="0.2">
      <c r="A121" s="92"/>
      <c r="B121" s="90"/>
      <c r="C121" s="7" t="s">
        <v>16</v>
      </c>
      <c r="D121" s="7" t="s">
        <v>100</v>
      </c>
      <c r="E121" s="7" t="s">
        <v>313</v>
      </c>
      <c r="F121" s="7" t="s">
        <v>24</v>
      </c>
      <c r="G121" s="63">
        <v>216.6</v>
      </c>
      <c r="H121" s="65">
        <v>0</v>
      </c>
      <c r="I121" s="8">
        <f t="shared" ref="I121" si="49">H121/G121</f>
        <v>0</v>
      </c>
    </row>
    <row r="122" spans="1:9" x14ac:dyDescent="0.2">
      <c r="A122" s="92"/>
      <c r="B122" s="90"/>
      <c r="C122" s="7" t="s">
        <v>16</v>
      </c>
      <c r="D122" s="7" t="s">
        <v>28</v>
      </c>
      <c r="E122" s="7" t="s">
        <v>99</v>
      </c>
      <c r="F122" s="7" t="s">
        <v>25</v>
      </c>
      <c r="G122" s="63">
        <v>3142</v>
      </c>
      <c r="H122" s="65">
        <v>0</v>
      </c>
      <c r="I122" s="8">
        <f t="shared" si="47"/>
        <v>0</v>
      </c>
    </row>
    <row r="123" spans="1:9" x14ac:dyDescent="0.2">
      <c r="A123" s="93"/>
      <c r="B123" s="91"/>
      <c r="C123" s="7" t="s">
        <v>16</v>
      </c>
      <c r="D123" s="7" t="s">
        <v>100</v>
      </c>
      <c r="E123" s="7" t="s">
        <v>99</v>
      </c>
      <c r="F123" s="7" t="s">
        <v>25</v>
      </c>
      <c r="G123" s="63">
        <v>6797</v>
      </c>
      <c r="H123" s="65">
        <v>0</v>
      </c>
      <c r="I123" s="8">
        <f t="shared" si="47"/>
        <v>0</v>
      </c>
    </row>
    <row r="124" spans="1:9" ht="31.5" x14ac:dyDescent="0.2">
      <c r="A124" s="32" t="s">
        <v>85</v>
      </c>
      <c r="B124" s="33" t="s">
        <v>139</v>
      </c>
      <c r="C124" s="30"/>
      <c r="D124" s="30"/>
      <c r="E124" s="30" t="s">
        <v>104</v>
      </c>
      <c r="F124" s="30"/>
      <c r="G124" s="67">
        <f>SUM(G125:G125)</f>
        <v>120</v>
      </c>
      <c r="H124" s="67">
        <f>SUM(H125:H125)</f>
        <v>0</v>
      </c>
      <c r="I124" s="31">
        <f t="shared" si="47"/>
        <v>0</v>
      </c>
    </row>
    <row r="125" spans="1:9" x14ac:dyDescent="0.2">
      <c r="A125" s="34"/>
      <c r="B125" s="49"/>
      <c r="C125" s="7" t="s">
        <v>16</v>
      </c>
      <c r="D125" s="7" t="s">
        <v>102</v>
      </c>
      <c r="E125" s="7" t="s">
        <v>182</v>
      </c>
      <c r="F125" s="7" t="s">
        <v>24</v>
      </c>
      <c r="G125" s="63">
        <v>120</v>
      </c>
      <c r="H125" s="63">
        <v>0</v>
      </c>
      <c r="I125" s="8">
        <f t="shared" ref="I125" si="50">H125/G125</f>
        <v>0</v>
      </c>
    </row>
    <row r="126" spans="1:9" ht="12.75" customHeight="1" x14ac:dyDescent="0.2">
      <c r="A126" s="32" t="s">
        <v>101</v>
      </c>
      <c r="B126" s="33" t="s">
        <v>106</v>
      </c>
      <c r="C126" s="30"/>
      <c r="D126" s="30"/>
      <c r="E126" s="30" t="s">
        <v>107</v>
      </c>
      <c r="F126" s="30"/>
      <c r="G126" s="67">
        <f>SUM(G127:G169)</f>
        <v>114915.3</v>
      </c>
      <c r="H126" s="74">
        <f>SUM(H127:H169)</f>
        <v>12063.800000000001</v>
      </c>
      <c r="I126" s="31">
        <f t="shared" si="47"/>
        <v>0.10497992869530864</v>
      </c>
    </row>
    <row r="127" spans="1:9" x14ac:dyDescent="0.2">
      <c r="A127" s="92" t="s">
        <v>267</v>
      </c>
      <c r="B127" s="98" t="s">
        <v>265</v>
      </c>
      <c r="C127" s="7" t="s">
        <v>16</v>
      </c>
      <c r="D127" s="7" t="s">
        <v>108</v>
      </c>
      <c r="E127" s="7" t="s">
        <v>109</v>
      </c>
      <c r="F127" s="7" t="s">
        <v>25</v>
      </c>
      <c r="G127" s="63">
        <v>1545</v>
      </c>
      <c r="H127" s="63">
        <v>803.3</v>
      </c>
      <c r="I127" s="8">
        <f t="shared" si="47"/>
        <v>0.51993527508090609</v>
      </c>
    </row>
    <row r="128" spans="1:9" ht="12.75" customHeight="1" x14ac:dyDescent="0.2">
      <c r="A128" s="92"/>
      <c r="B128" s="101"/>
      <c r="C128" s="7" t="s">
        <v>16</v>
      </c>
      <c r="D128" s="7" t="s">
        <v>108</v>
      </c>
      <c r="E128" s="7" t="s">
        <v>110</v>
      </c>
      <c r="F128" s="7" t="s">
        <v>25</v>
      </c>
      <c r="G128" s="63">
        <v>867</v>
      </c>
      <c r="H128" s="63">
        <v>0</v>
      </c>
      <c r="I128" s="8">
        <f t="shared" si="47"/>
        <v>0</v>
      </c>
    </row>
    <row r="129" spans="1:9" x14ac:dyDescent="0.2">
      <c r="A129" s="92" t="s">
        <v>268</v>
      </c>
      <c r="B129" s="102" t="s">
        <v>266</v>
      </c>
      <c r="C129" s="7" t="s">
        <v>16</v>
      </c>
      <c r="D129" s="7" t="s">
        <v>111</v>
      </c>
      <c r="E129" s="7" t="s">
        <v>112</v>
      </c>
      <c r="F129" s="7" t="s">
        <v>25</v>
      </c>
      <c r="G129" s="63">
        <v>28966</v>
      </c>
      <c r="H129" s="63">
        <v>5644</v>
      </c>
      <c r="I129" s="8">
        <f t="shared" si="47"/>
        <v>0.19484913346682317</v>
      </c>
    </row>
    <row r="130" spans="1:9" x14ac:dyDescent="0.2">
      <c r="A130" s="92"/>
      <c r="B130" s="105"/>
      <c r="C130" s="7" t="s">
        <v>16</v>
      </c>
      <c r="D130" s="7" t="s">
        <v>111</v>
      </c>
      <c r="E130" s="7" t="s">
        <v>112</v>
      </c>
      <c r="F130" s="7" t="s">
        <v>24</v>
      </c>
      <c r="G130" s="63">
        <v>9156</v>
      </c>
      <c r="H130" s="63">
        <v>880.5</v>
      </c>
      <c r="I130" s="8">
        <f t="shared" si="47"/>
        <v>9.6166448230668417E-2</v>
      </c>
    </row>
    <row r="131" spans="1:9" x14ac:dyDescent="0.2">
      <c r="A131" s="92"/>
      <c r="B131" s="105"/>
      <c r="C131" s="7" t="s">
        <v>16</v>
      </c>
      <c r="D131" s="7" t="s">
        <v>111</v>
      </c>
      <c r="E131" s="7" t="s">
        <v>112</v>
      </c>
      <c r="F131" s="7" t="s">
        <v>23</v>
      </c>
      <c r="G131" s="63">
        <v>618</v>
      </c>
      <c r="H131" s="63">
        <v>590.29999999999995</v>
      </c>
      <c r="I131" s="8">
        <f t="shared" si="47"/>
        <v>0.95517799352750798</v>
      </c>
    </row>
    <row r="132" spans="1:9" x14ac:dyDescent="0.2">
      <c r="A132" s="92"/>
      <c r="B132" s="105"/>
      <c r="C132" s="7" t="s">
        <v>16</v>
      </c>
      <c r="D132" s="7" t="s">
        <v>102</v>
      </c>
      <c r="E132" s="7" t="s">
        <v>112</v>
      </c>
      <c r="F132" s="7" t="s">
        <v>24</v>
      </c>
      <c r="G132" s="63">
        <v>439</v>
      </c>
      <c r="H132" s="63">
        <v>29.1</v>
      </c>
      <c r="I132" s="8">
        <f t="shared" ref="I132:I133" si="51">H132/G132</f>
        <v>6.6287015945330305E-2</v>
      </c>
    </row>
    <row r="133" spans="1:9" x14ac:dyDescent="0.2">
      <c r="A133" s="92"/>
      <c r="B133" s="105"/>
      <c r="C133" s="7" t="s">
        <v>16</v>
      </c>
      <c r="D133" s="7" t="s">
        <v>132</v>
      </c>
      <c r="E133" s="7" t="s">
        <v>112</v>
      </c>
      <c r="F133" s="7" t="s">
        <v>24</v>
      </c>
      <c r="G133" s="63">
        <v>100</v>
      </c>
      <c r="H133" s="63">
        <v>0</v>
      </c>
      <c r="I133" s="8">
        <f t="shared" si="51"/>
        <v>0</v>
      </c>
    </row>
    <row r="134" spans="1:9" x14ac:dyDescent="0.2">
      <c r="A134" s="92"/>
      <c r="B134" s="105"/>
      <c r="C134" s="7" t="s">
        <v>16</v>
      </c>
      <c r="D134" s="7" t="s">
        <v>102</v>
      </c>
      <c r="E134" s="7" t="s">
        <v>112</v>
      </c>
      <c r="F134" s="7" t="s">
        <v>23</v>
      </c>
      <c r="G134" s="63">
        <v>181</v>
      </c>
      <c r="H134" s="63">
        <v>0</v>
      </c>
      <c r="I134" s="8">
        <f t="shared" ref="I134" si="52">H134/G134</f>
        <v>0</v>
      </c>
    </row>
    <row r="135" spans="1:9" x14ac:dyDescent="0.2">
      <c r="A135" s="92"/>
      <c r="B135" s="105"/>
      <c r="C135" s="7" t="s">
        <v>16</v>
      </c>
      <c r="D135" s="7" t="s">
        <v>137</v>
      </c>
      <c r="E135" s="7" t="s">
        <v>295</v>
      </c>
      <c r="F135" s="7" t="s">
        <v>24</v>
      </c>
      <c r="G135" s="63">
        <v>300</v>
      </c>
      <c r="H135" s="63">
        <v>0</v>
      </c>
      <c r="I135" s="8">
        <f t="shared" si="47"/>
        <v>0</v>
      </c>
    </row>
    <row r="136" spans="1:9" ht="11.25" customHeight="1" x14ac:dyDescent="0.2">
      <c r="A136" s="92"/>
      <c r="B136" s="105"/>
      <c r="C136" s="7" t="s">
        <v>16</v>
      </c>
      <c r="D136" s="7" t="s">
        <v>30</v>
      </c>
      <c r="E136" s="7" t="s">
        <v>295</v>
      </c>
      <c r="F136" s="7" t="s">
        <v>24</v>
      </c>
      <c r="G136" s="63">
        <v>200</v>
      </c>
      <c r="H136" s="63">
        <v>9.1999999999999993</v>
      </c>
      <c r="I136" s="8">
        <f t="shared" ref="I136:I137" si="53">H136/G136</f>
        <v>4.5999999999999999E-2</v>
      </c>
    </row>
    <row r="137" spans="1:9" x14ac:dyDescent="0.2">
      <c r="A137" s="92"/>
      <c r="B137" s="105"/>
      <c r="C137" s="7" t="s">
        <v>16</v>
      </c>
      <c r="D137" s="7" t="s">
        <v>338</v>
      </c>
      <c r="E137" s="7" t="s">
        <v>295</v>
      </c>
      <c r="F137" s="7" t="s">
        <v>24</v>
      </c>
      <c r="G137" s="63">
        <v>900</v>
      </c>
      <c r="H137" s="63">
        <v>0</v>
      </c>
      <c r="I137" s="8">
        <f t="shared" si="53"/>
        <v>0</v>
      </c>
    </row>
    <row r="138" spans="1:9" ht="12.75" customHeight="1" x14ac:dyDescent="0.2">
      <c r="A138" s="92"/>
      <c r="B138" s="103"/>
      <c r="C138" s="7" t="s">
        <v>16</v>
      </c>
      <c r="D138" s="7" t="s">
        <v>111</v>
      </c>
      <c r="E138" s="7" t="s">
        <v>113</v>
      </c>
      <c r="F138" s="7" t="s">
        <v>25</v>
      </c>
      <c r="G138" s="63">
        <v>17830</v>
      </c>
      <c r="H138" s="63">
        <v>82.4</v>
      </c>
      <c r="I138" s="8">
        <f t="shared" ref="I138" si="54">H138/G138</f>
        <v>4.621424565339316E-3</v>
      </c>
    </row>
    <row r="139" spans="1:9" x14ac:dyDescent="0.2">
      <c r="A139" s="92" t="s">
        <v>270</v>
      </c>
      <c r="B139" s="98" t="s">
        <v>269</v>
      </c>
      <c r="C139" s="7" t="s">
        <v>16</v>
      </c>
      <c r="D139" s="7" t="s">
        <v>102</v>
      </c>
      <c r="E139" s="7" t="s">
        <v>114</v>
      </c>
      <c r="F139" s="7" t="s">
        <v>25</v>
      </c>
      <c r="G139" s="63">
        <v>5056</v>
      </c>
      <c r="H139" s="63">
        <v>1092.9000000000001</v>
      </c>
      <c r="I139" s="8">
        <f t="shared" si="47"/>
        <v>0.2161590189873418</v>
      </c>
    </row>
    <row r="140" spans="1:9" x14ac:dyDescent="0.2">
      <c r="A140" s="92"/>
      <c r="B140" s="99"/>
      <c r="C140" s="7" t="s">
        <v>16</v>
      </c>
      <c r="D140" s="7" t="s">
        <v>102</v>
      </c>
      <c r="E140" s="7" t="s">
        <v>114</v>
      </c>
      <c r="F140" s="7" t="s">
        <v>24</v>
      </c>
      <c r="G140" s="63">
        <v>288.7</v>
      </c>
      <c r="H140" s="63">
        <v>2.9</v>
      </c>
      <c r="I140" s="8">
        <f t="shared" si="47"/>
        <v>1.0045029442327677E-2</v>
      </c>
    </row>
    <row r="141" spans="1:9" x14ac:dyDescent="0.2">
      <c r="A141" s="92"/>
      <c r="B141" s="99"/>
      <c r="C141" s="7" t="s">
        <v>16</v>
      </c>
      <c r="D141" s="7" t="s">
        <v>102</v>
      </c>
      <c r="E141" s="7" t="s">
        <v>114</v>
      </c>
      <c r="F141" s="7" t="s">
        <v>23</v>
      </c>
      <c r="G141" s="63">
        <v>272</v>
      </c>
      <c r="H141" s="63">
        <v>0</v>
      </c>
      <c r="I141" s="8">
        <f t="shared" ref="I141:I144" si="55">H141/G141</f>
        <v>0</v>
      </c>
    </row>
    <row r="142" spans="1:9" x14ac:dyDescent="0.2">
      <c r="A142" s="92"/>
      <c r="B142" s="99"/>
      <c r="C142" s="7" t="s">
        <v>16</v>
      </c>
      <c r="D142" s="7" t="s">
        <v>102</v>
      </c>
      <c r="E142" s="7" t="s">
        <v>323</v>
      </c>
      <c r="F142" s="7" t="s">
        <v>24</v>
      </c>
      <c r="G142" s="63">
        <v>133.4</v>
      </c>
      <c r="H142" s="63">
        <v>109.2</v>
      </c>
      <c r="I142" s="8">
        <f t="shared" ref="I142" si="56">H142/G142</f>
        <v>0.81859070464767614</v>
      </c>
    </row>
    <row r="143" spans="1:9" x14ac:dyDescent="0.2">
      <c r="A143" s="92"/>
      <c r="B143" s="99"/>
      <c r="C143" s="7" t="s">
        <v>16</v>
      </c>
      <c r="D143" s="7" t="s">
        <v>30</v>
      </c>
      <c r="E143" s="7" t="s">
        <v>323</v>
      </c>
      <c r="F143" s="7" t="s">
        <v>24</v>
      </c>
      <c r="G143" s="63">
        <v>30</v>
      </c>
      <c r="H143" s="63">
        <v>0</v>
      </c>
      <c r="I143" s="8">
        <f t="shared" ref="I143" si="57">H143/G143</f>
        <v>0</v>
      </c>
    </row>
    <row r="144" spans="1:9" x14ac:dyDescent="0.2">
      <c r="A144" s="92"/>
      <c r="B144" s="99"/>
      <c r="C144" s="7" t="s">
        <v>16</v>
      </c>
      <c r="D144" s="7" t="s">
        <v>102</v>
      </c>
      <c r="E144" s="7" t="s">
        <v>115</v>
      </c>
      <c r="F144" s="7" t="s">
        <v>25</v>
      </c>
      <c r="G144" s="63">
        <v>2441</v>
      </c>
      <c r="H144" s="63">
        <v>0</v>
      </c>
      <c r="I144" s="8">
        <f t="shared" si="55"/>
        <v>0</v>
      </c>
    </row>
    <row r="145" spans="1:9" x14ac:dyDescent="0.2">
      <c r="A145" s="92" t="s">
        <v>271</v>
      </c>
      <c r="B145" s="98" t="s">
        <v>272</v>
      </c>
      <c r="C145" s="7" t="s">
        <v>16</v>
      </c>
      <c r="D145" s="7" t="s">
        <v>102</v>
      </c>
      <c r="E145" s="7" t="s">
        <v>183</v>
      </c>
      <c r="F145" s="7" t="s">
        <v>24</v>
      </c>
      <c r="G145" s="63">
        <v>100</v>
      </c>
      <c r="H145" s="63">
        <v>0</v>
      </c>
      <c r="I145" s="8">
        <f t="shared" si="47"/>
        <v>0</v>
      </c>
    </row>
    <row r="146" spans="1:9" x14ac:dyDescent="0.2">
      <c r="A146" s="92"/>
      <c r="B146" s="99"/>
      <c r="C146" s="7" t="s">
        <v>16</v>
      </c>
      <c r="D146" s="7" t="s">
        <v>102</v>
      </c>
      <c r="E146" s="7" t="s">
        <v>183</v>
      </c>
      <c r="F146" s="7" t="s">
        <v>23</v>
      </c>
      <c r="G146" s="63">
        <v>50</v>
      </c>
      <c r="H146" s="63">
        <v>0</v>
      </c>
      <c r="I146" s="8">
        <f t="shared" ref="I146" si="58">H146/G146</f>
        <v>0</v>
      </c>
    </row>
    <row r="147" spans="1:9" ht="12.75" customHeight="1" x14ac:dyDescent="0.2">
      <c r="A147" s="92"/>
      <c r="B147" s="101"/>
      <c r="C147" s="7" t="s">
        <v>16</v>
      </c>
      <c r="D147" s="7" t="s">
        <v>22</v>
      </c>
      <c r="E147" s="7" t="s">
        <v>183</v>
      </c>
      <c r="F147" s="7" t="s">
        <v>24</v>
      </c>
      <c r="G147" s="63">
        <v>200.5</v>
      </c>
      <c r="H147" s="63">
        <v>0</v>
      </c>
      <c r="I147" s="8">
        <f t="shared" si="47"/>
        <v>0</v>
      </c>
    </row>
    <row r="148" spans="1:9" ht="12.75" customHeight="1" x14ac:dyDescent="0.2">
      <c r="A148" s="92" t="s">
        <v>273</v>
      </c>
      <c r="B148" s="102" t="s">
        <v>274</v>
      </c>
      <c r="C148" s="7" t="s">
        <v>16</v>
      </c>
      <c r="D148" s="7" t="s">
        <v>297</v>
      </c>
      <c r="E148" s="7" t="s">
        <v>298</v>
      </c>
      <c r="F148" s="7" t="s">
        <v>25</v>
      </c>
      <c r="G148" s="63">
        <v>12123</v>
      </c>
      <c r="H148" s="63">
        <v>1692.7</v>
      </c>
      <c r="I148" s="8">
        <f t="shared" ref="I148:I149" si="59">H148/G148</f>
        <v>0.13962715499463829</v>
      </c>
    </row>
    <row r="149" spans="1:9" ht="12.75" customHeight="1" x14ac:dyDescent="0.2">
      <c r="A149" s="92"/>
      <c r="B149" s="105"/>
      <c r="C149" s="7" t="s">
        <v>16</v>
      </c>
      <c r="D149" s="7" t="s">
        <v>297</v>
      </c>
      <c r="E149" s="7" t="s">
        <v>298</v>
      </c>
      <c r="F149" s="7" t="s">
        <v>24</v>
      </c>
      <c r="G149" s="63">
        <v>2123</v>
      </c>
      <c r="H149" s="63">
        <v>22.4</v>
      </c>
      <c r="I149" s="8">
        <f t="shared" si="59"/>
        <v>1.0551106924163918E-2</v>
      </c>
    </row>
    <row r="150" spans="1:9" ht="12.75" customHeight="1" x14ac:dyDescent="0.2">
      <c r="A150" s="92"/>
      <c r="B150" s="105"/>
      <c r="C150" s="7" t="s">
        <v>16</v>
      </c>
      <c r="D150" s="7" t="s">
        <v>297</v>
      </c>
      <c r="E150" s="7" t="s">
        <v>339</v>
      </c>
      <c r="F150" s="7" t="s">
        <v>25</v>
      </c>
      <c r="G150" s="63">
        <v>6258</v>
      </c>
      <c r="H150" s="63">
        <v>23.4</v>
      </c>
      <c r="I150" s="8">
        <f t="shared" ref="I150:I151" si="60">H150/G150</f>
        <v>3.7392138063279002E-3</v>
      </c>
    </row>
    <row r="151" spans="1:9" ht="12.75" customHeight="1" x14ac:dyDescent="0.2">
      <c r="A151" s="92"/>
      <c r="B151" s="105"/>
      <c r="C151" s="7" t="s">
        <v>16</v>
      </c>
      <c r="D151" s="7" t="s">
        <v>297</v>
      </c>
      <c r="E151" s="7" t="s">
        <v>298</v>
      </c>
      <c r="F151" s="7" t="s">
        <v>23</v>
      </c>
      <c r="G151" s="63">
        <v>5</v>
      </c>
      <c r="H151" s="63">
        <v>0</v>
      </c>
      <c r="I151" s="8">
        <f t="shared" si="60"/>
        <v>0</v>
      </c>
    </row>
    <row r="152" spans="1:9" ht="12.75" customHeight="1" x14ac:dyDescent="0.2">
      <c r="A152" s="92"/>
      <c r="B152" s="105"/>
      <c r="C152" s="7" t="s">
        <v>16</v>
      </c>
      <c r="D152" s="7" t="s">
        <v>116</v>
      </c>
      <c r="E152" s="7" t="s">
        <v>134</v>
      </c>
      <c r="F152" s="7" t="s">
        <v>24</v>
      </c>
      <c r="G152" s="63">
        <v>600</v>
      </c>
      <c r="H152" s="63">
        <v>0</v>
      </c>
      <c r="I152" s="8">
        <f t="shared" si="47"/>
        <v>0</v>
      </c>
    </row>
    <row r="153" spans="1:9" x14ac:dyDescent="0.2">
      <c r="A153" s="92"/>
      <c r="B153" s="105"/>
      <c r="C153" s="7" t="s">
        <v>16</v>
      </c>
      <c r="D153" s="7" t="s">
        <v>73</v>
      </c>
      <c r="E153" s="7" t="s">
        <v>134</v>
      </c>
      <c r="F153" s="7" t="s">
        <v>24</v>
      </c>
      <c r="G153" s="63">
        <v>153</v>
      </c>
      <c r="H153" s="63">
        <v>0</v>
      </c>
      <c r="I153" s="8">
        <f t="shared" si="47"/>
        <v>0</v>
      </c>
    </row>
    <row r="154" spans="1:9" x14ac:dyDescent="0.2">
      <c r="A154" s="92"/>
      <c r="B154" s="105"/>
      <c r="C154" s="7" t="s">
        <v>16</v>
      </c>
      <c r="D154" s="7" t="s">
        <v>68</v>
      </c>
      <c r="E154" s="7" t="s">
        <v>117</v>
      </c>
      <c r="F154" s="7" t="s">
        <v>24</v>
      </c>
      <c r="G154" s="63">
        <v>500</v>
      </c>
      <c r="H154" s="65">
        <v>0</v>
      </c>
      <c r="I154" s="8">
        <f t="shared" ref="I154" si="61">H154/G154</f>
        <v>0</v>
      </c>
    </row>
    <row r="155" spans="1:9" x14ac:dyDescent="0.2">
      <c r="A155" s="92" t="s">
        <v>275</v>
      </c>
      <c r="B155" s="98" t="s">
        <v>276</v>
      </c>
      <c r="C155" s="7" t="s">
        <v>16</v>
      </c>
      <c r="D155" s="7" t="s">
        <v>118</v>
      </c>
      <c r="E155" s="7" t="s">
        <v>119</v>
      </c>
      <c r="F155" s="7" t="s">
        <v>24</v>
      </c>
      <c r="G155" s="63">
        <v>1.6</v>
      </c>
      <c r="H155" s="65">
        <v>0</v>
      </c>
      <c r="I155" s="8">
        <f t="shared" si="47"/>
        <v>0</v>
      </c>
    </row>
    <row r="156" spans="1:9" x14ac:dyDescent="0.2">
      <c r="A156" s="92"/>
      <c r="B156" s="99"/>
      <c r="C156" s="7" t="s">
        <v>16</v>
      </c>
      <c r="D156" s="7" t="s">
        <v>126</v>
      </c>
      <c r="E156" s="7" t="s">
        <v>127</v>
      </c>
      <c r="F156" s="7" t="s">
        <v>25</v>
      </c>
      <c r="G156" s="63">
        <v>1610.8</v>
      </c>
      <c r="H156" s="63">
        <v>55.6</v>
      </c>
      <c r="I156" s="8">
        <f t="shared" si="47"/>
        <v>3.4517010181276384E-2</v>
      </c>
    </row>
    <row r="157" spans="1:9" x14ac:dyDescent="0.2">
      <c r="A157" s="92"/>
      <c r="B157" s="99"/>
      <c r="C157" s="7" t="s">
        <v>16</v>
      </c>
      <c r="D157" s="7" t="s">
        <v>126</v>
      </c>
      <c r="E157" s="7" t="s">
        <v>127</v>
      </c>
      <c r="F157" s="7" t="s">
        <v>24</v>
      </c>
      <c r="G157" s="63">
        <v>134.69999999999999</v>
      </c>
      <c r="H157" s="63">
        <v>0</v>
      </c>
      <c r="I157" s="8">
        <f t="shared" si="47"/>
        <v>0</v>
      </c>
    </row>
    <row r="158" spans="1:9" ht="13.5" customHeight="1" x14ac:dyDescent="0.2">
      <c r="A158" s="92"/>
      <c r="B158" s="99"/>
      <c r="C158" s="7" t="s">
        <v>16</v>
      </c>
      <c r="D158" s="7" t="s">
        <v>102</v>
      </c>
      <c r="E158" s="7" t="s">
        <v>120</v>
      </c>
      <c r="F158" s="7" t="s">
        <v>25</v>
      </c>
      <c r="G158" s="63">
        <v>1431</v>
      </c>
      <c r="H158" s="63">
        <v>58.6</v>
      </c>
      <c r="I158" s="8">
        <f t="shared" si="47"/>
        <v>4.095038434661076E-2</v>
      </c>
    </row>
    <row r="159" spans="1:9" x14ac:dyDescent="0.2">
      <c r="A159" s="92"/>
      <c r="B159" s="99"/>
      <c r="C159" s="7" t="s">
        <v>16</v>
      </c>
      <c r="D159" s="7" t="s">
        <v>102</v>
      </c>
      <c r="E159" s="7" t="s">
        <v>120</v>
      </c>
      <c r="F159" s="7" t="s">
        <v>24</v>
      </c>
      <c r="G159" s="63">
        <v>233.4</v>
      </c>
      <c r="H159" s="63">
        <v>0</v>
      </c>
      <c r="I159" s="8">
        <f t="shared" si="47"/>
        <v>0</v>
      </c>
    </row>
    <row r="160" spans="1:9" x14ac:dyDescent="0.2">
      <c r="A160" s="92"/>
      <c r="B160" s="99"/>
      <c r="C160" s="7" t="s">
        <v>16</v>
      </c>
      <c r="D160" s="7" t="s">
        <v>102</v>
      </c>
      <c r="E160" s="7" t="s">
        <v>121</v>
      </c>
      <c r="F160" s="7" t="s">
        <v>25</v>
      </c>
      <c r="G160" s="63">
        <v>760</v>
      </c>
      <c r="H160" s="63">
        <v>57.3</v>
      </c>
      <c r="I160" s="8">
        <f t="shared" si="47"/>
        <v>7.5394736842105264E-2</v>
      </c>
    </row>
    <row r="161" spans="1:9" x14ac:dyDescent="0.2">
      <c r="A161" s="92"/>
      <c r="B161" s="99"/>
      <c r="C161" s="7" t="s">
        <v>16</v>
      </c>
      <c r="D161" s="7" t="s">
        <v>102</v>
      </c>
      <c r="E161" s="7" t="s">
        <v>121</v>
      </c>
      <c r="F161" s="7" t="s">
        <v>24</v>
      </c>
      <c r="G161" s="63">
        <v>61.3</v>
      </c>
      <c r="H161" s="63">
        <v>0</v>
      </c>
      <c r="I161" s="8">
        <f t="shared" si="47"/>
        <v>0</v>
      </c>
    </row>
    <row r="162" spans="1:9" x14ac:dyDescent="0.2">
      <c r="A162" s="92"/>
      <c r="B162" s="99"/>
      <c r="C162" s="7" t="s">
        <v>16</v>
      </c>
      <c r="D162" s="7" t="s">
        <v>125</v>
      </c>
      <c r="E162" s="7" t="s">
        <v>124</v>
      </c>
      <c r="F162" s="7" t="s">
        <v>24</v>
      </c>
      <c r="G162" s="63">
        <v>549.79999999999995</v>
      </c>
      <c r="H162" s="65">
        <v>0</v>
      </c>
      <c r="I162" s="8">
        <f t="shared" ref="I162" si="62">H162/G162</f>
        <v>0</v>
      </c>
    </row>
    <row r="163" spans="1:9" x14ac:dyDescent="0.2">
      <c r="A163" s="92"/>
      <c r="B163" s="99"/>
      <c r="C163" s="7" t="s">
        <v>16</v>
      </c>
      <c r="D163" s="7" t="s">
        <v>102</v>
      </c>
      <c r="E163" s="7" t="s">
        <v>122</v>
      </c>
      <c r="F163" s="7" t="s">
        <v>25</v>
      </c>
      <c r="G163" s="63">
        <v>835.6</v>
      </c>
      <c r="H163" s="63">
        <v>31.3</v>
      </c>
      <c r="I163" s="8">
        <f t="shared" si="47"/>
        <v>3.7458113930110101E-2</v>
      </c>
    </row>
    <row r="164" spans="1:9" x14ac:dyDescent="0.2">
      <c r="A164" s="92"/>
      <c r="B164" s="99"/>
      <c r="C164" s="7" t="s">
        <v>16</v>
      </c>
      <c r="D164" s="7" t="s">
        <v>102</v>
      </c>
      <c r="E164" s="7" t="s">
        <v>122</v>
      </c>
      <c r="F164" s="7" t="s">
        <v>24</v>
      </c>
      <c r="G164" s="63">
        <v>27</v>
      </c>
      <c r="H164" s="63">
        <v>0</v>
      </c>
      <c r="I164" s="8">
        <f t="shared" si="47"/>
        <v>0</v>
      </c>
    </row>
    <row r="165" spans="1:9" ht="17.25" customHeight="1" x14ac:dyDescent="0.2">
      <c r="A165" s="92"/>
      <c r="B165" s="101"/>
      <c r="C165" s="7" t="s">
        <v>16</v>
      </c>
      <c r="D165" s="7" t="s">
        <v>102</v>
      </c>
      <c r="E165" s="7" t="s">
        <v>123</v>
      </c>
      <c r="F165" s="7" t="s">
        <v>24</v>
      </c>
      <c r="G165" s="63">
        <v>0.7</v>
      </c>
      <c r="H165" s="63">
        <v>0</v>
      </c>
      <c r="I165" s="8">
        <f t="shared" si="47"/>
        <v>0</v>
      </c>
    </row>
    <row r="166" spans="1:9" ht="19.5" customHeight="1" x14ac:dyDescent="0.2">
      <c r="A166" s="92" t="s">
        <v>277</v>
      </c>
      <c r="B166" s="98" t="s">
        <v>278</v>
      </c>
      <c r="C166" s="7" t="s">
        <v>16</v>
      </c>
      <c r="D166" s="7" t="s">
        <v>111</v>
      </c>
      <c r="E166" s="7" t="s">
        <v>128</v>
      </c>
      <c r="F166" s="7" t="s">
        <v>25</v>
      </c>
      <c r="G166" s="63">
        <v>1850</v>
      </c>
      <c r="H166" s="63">
        <v>96.7</v>
      </c>
      <c r="I166" s="8">
        <f t="shared" si="47"/>
        <v>5.2270270270270272E-2</v>
      </c>
    </row>
    <row r="167" spans="1:9" x14ac:dyDescent="0.2">
      <c r="A167" s="92"/>
      <c r="B167" s="101"/>
      <c r="C167" s="7" t="s">
        <v>16</v>
      </c>
      <c r="D167" s="7" t="s">
        <v>111</v>
      </c>
      <c r="E167" s="7" t="s">
        <v>128</v>
      </c>
      <c r="F167" s="7" t="s">
        <v>24</v>
      </c>
      <c r="G167" s="63">
        <v>20</v>
      </c>
      <c r="H167" s="63">
        <v>0</v>
      </c>
      <c r="I167" s="8">
        <f t="shared" si="47"/>
        <v>0</v>
      </c>
    </row>
    <row r="168" spans="1:9" ht="46.5" customHeight="1" x14ac:dyDescent="0.2">
      <c r="A168" s="47" t="s">
        <v>280</v>
      </c>
      <c r="B168" s="46" t="s">
        <v>279</v>
      </c>
      <c r="C168" s="7" t="s">
        <v>16</v>
      </c>
      <c r="D168" s="7" t="s">
        <v>129</v>
      </c>
      <c r="E168" s="7" t="s">
        <v>130</v>
      </c>
      <c r="F168" s="7" t="s">
        <v>81</v>
      </c>
      <c r="G168" s="63">
        <v>4869.2</v>
      </c>
      <c r="H168" s="63">
        <v>782</v>
      </c>
      <c r="I168" s="8">
        <f t="shared" si="47"/>
        <v>0.16060133081409678</v>
      </c>
    </row>
    <row r="169" spans="1:9" ht="24.75" customHeight="1" x14ac:dyDescent="0.2">
      <c r="A169" s="81" t="s">
        <v>281</v>
      </c>
      <c r="B169" s="82" t="s">
        <v>282</v>
      </c>
      <c r="C169" s="7" t="s">
        <v>16</v>
      </c>
      <c r="D169" s="7" t="s">
        <v>100</v>
      </c>
      <c r="E169" s="7" t="s">
        <v>131</v>
      </c>
      <c r="F169" s="7" t="s">
        <v>24</v>
      </c>
      <c r="G169" s="63">
        <v>11094.6</v>
      </c>
      <c r="H169" s="63">
        <v>0</v>
      </c>
      <c r="I169" s="8">
        <f t="shared" ref="I169" si="63">H169/G169</f>
        <v>0</v>
      </c>
    </row>
    <row r="170" spans="1:9" ht="31.5" x14ac:dyDescent="0.2">
      <c r="A170" s="32" t="s">
        <v>103</v>
      </c>
      <c r="B170" s="29" t="s">
        <v>184</v>
      </c>
      <c r="C170" s="30"/>
      <c r="D170" s="30"/>
      <c r="E170" s="30" t="s">
        <v>133</v>
      </c>
      <c r="F170" s="30"/>
      <c r="G170" s="67">
        <f>SUM(G171:G172)</f>
        <v>40</v>
      </c>
      <c r="H170" s="67">
        <f>SUM(H171:H172)</f>
        <v>0</v>
      </c>
      <c r="I170" s="31">
        <f t="shared" si="47"/>
        <v>0</v>
      </c>
    </row>
    <row r="171" spans="1:9" ht="33.75" x14ac:dyDescent="0.2">
      <c r="A171" s="81" t="s">
        <v>283</v>
      </c>
      <c r="B171" s="79" t="s">
        <v>303</v>
      </c>
      <c r="C171" s="7" t="s">
        <v>16</v>
      </c>
      <c r="D171" s="7" t="s">
        <v>132</v>
      </c>
      <c r="E171" s="7" t="s">
        <v>340</v>
      </c>
      <c r="F171" s="7" t="s">
        <v>24</v>
      </c>
      <c r="G171" s="63">
        <v>30</v>
      </c>
      <c r="H171" s="63">
        <v>0</v>
      </c>
      <c r="I171" s="8">
        <f t="shared" ref="I171" si="64">H171/G171</f>
        <v>0</v>
      </c>
    </row>
    <row r="172" spans="1:9" ht="22.5" x14ac:dyDescent="0.2">
      <c r="A172" s="81" t="s">
        <v>284</v>
      </c>
      <c r="B172" s="82" t="s">
        <v>304</v>
      </c>
      <c r="C172" s="7" t="s">
        <v>16</v>
      </c>
      <c r="D172" s="7" t="s">
        <v>76</v>
      </c>
      <c r="E172" s="7" t="s">
        <v>341</v>
      </c>
      <c r="F172" s="7" t="s">
        <v>24</v>
      </c>
      <c r="G172" s="65">
        <v>10</v>
      </c>
      <c r="H172" s="65">
        <v>0</v>
      </c>
      <c r="I172" s="8">
        <v>0</v>
      </c>
    </row>
    <row r="173" spans="1:9" ht="42" x14ac:dyDescent="0.2">
      <c r="A173" s="32" t="s">
        <v>105</v>
      </c>
      <c r="B173" s="29" t="s">
        <v>308</v>
      </c>
      <c r="C173" s="30"/>
      <c r="D173" s="30"/>
      <c r="E173" s="30" t="s">
        <v>306</v>
      </c>
      <c r="F173" s="30"/>
      <c r="G173" s="67">
        <f>SUM(G174:G174)</f>
        <v>100</v>
      </c>
      <c r="H173" s="67">
        <f>SUM(H174:H174)</f>
        <v>0</v>
      </c>
      <c r="I173" s="31">
        <f t="shared" si="47"/>
        <v>0</v>
      </c>
    </row>
    <row r="174" spans="1:9" x14ac:dyDescent="0.2">
      <c r="A174" s="34"/>
      <c r="B174" s="83"/>
      <c r="C174" s="7" t="s">
        <v>16</v>
      </c>
      <c r="D174" s="7" t="s">
        <v>102</v>
      </c>
      <c r="E174" s="7" t="s">
        <v>307</v>
      </c>
      <c r="F174" s="7" t="s">
        <v>26</v>
      </c>
      <c r="G174" s="63">
        <v>100</v>
      </c>
      <c r="H174" s="63">
        <v>0</v>
      </c>
      <c r="I174" s="8">
        <f t="shared" ref="I174" si="65">H174/G174</f>
        <v>0</v>
      </c>
    </row>
    <row r="175" spans="1:9" ht="31.5" x14ac:dyDescent="0.2">
      <c r="A175" s="32" t="s">
        <v>191</v>
      </c>
      <c r="B175" s="29" t="s">
        <v>185</v>
      </c>
      <c r="C175" s="30"/>
      <c r="D175" s="30"/>
      <c r="E175" s="30" t="s">
        <v>186</v>
      </c>
      <c r="F175" s="30"/>
      <c r="G175" s="67">
        <f>SUM(G176:G176)</f>
        <v>5</v>
      </c>
      <c r="H175" s="67">
        <f>SUM(H176:H176)</f>
        <v>0</v>
      </c>
      <c r="I175" s="31">
        <f t="shared" ref="I175:I176" si="66">H175/G175</f>
        <v>0</v>
      </c>
    </row>
    <row r="176" spans="1:9" x14ac:dyDescent="0.2">
      <c r="A176" s="34"/>
      <c r="B176" s="52"/>
      <c r="C176" s="7" t="s">
        <v>16</v>
      </c>
      <c r="D176" s="7" t="s">
        <v>102</v>
      </c>
      <c r="E176" s="7" t="s">
        <v>187</v>
      </c>
      <c r="F176" s="7" t="s">
        <v>24</v>
      </c>
      <c r="G176" s="63">
        <v>5</v>
      </c>
      <c r="H176" s="63">
        <v>0</v>
      </c>
      <c r="I176" s="8">
        <f t="shared" si="66"/>
        <v>0</v>
      </c>
    </row>
    <row r="177" spans="1:9" ht="31.5" x14ac:dyDescent="0.2">
      <c r="A177" s="32" t="s">
        <v>195</v>
      </c>
      <c r="B177" s="29" t="s">
        <v>296</v>
      </c>
      <c r="C177" s="30"/>
      <c r="D177" s="30"/>
      <c r="E177" s="30" t="s">
        <v>188</v>
      </c>
      <c r="F177" s="30"/>
      <c r="G177" s="67">
        <f>SUM(G178:G178)</f>
        <v>5</v>
      </c>
      <c r="H177" s="67">
        <f>SUM(H178:H178)</f>
        <v>0</v>
      </c>
      <c r="I177" s="31">
        <f t="shared" ref="I177:I178" si="67">H177/G177</f>
        <v>0</v>
      </c>
    </row>
    <row r="178" spans="1:9" x14ac:dyDescent="0.2">
      <c r="A178" s="34"/>
      <c r="B178" s="45"/>
      <c r="C178" s="7" t="s">
        <v>16</v>
      </c>
      <c r="D178" s="7" t="s">
        <v>189</v>
      </c>
      <c r="E178" s="7" t="s">
        <v>190</v>
      </c>
      <c r="F178" s="7" t="s">
        <v>24</v>
      </c>
      <c r="G178" s="63">
        <v>5</v>
      </c>
      <c r="H178" s="63">
        <v>0</v>
      </c>
      <c r="I178" s="8">
        <f t="shared" si="67"/>
        <v>0</v>
      </c>
    </row>
    <row r="179" spans="1:9" ht="21" x14ac:dyDescent="0.2">
      <c r="A179" s="32" t="s">
        <v>199</v>
      </c>
      <c r="B179" s="29" t="s">
        <v>192</v>
      </c>
      <c r="C179" s="30"/>
      <c r="D179" s="30"/>
      <c r="E179" s="30" t="s">
        <v>193</v>
      </c>
      <c r="F179" s="30"/>
      <c r="G179" s="67">
        <f>SUM(G180:G182)</f>
        <v>921</v>
      </c>
      <c r="H179" s="67">
        <f>SUM(H180:H182)</f>
        <v>22.1</v>
      </c>
      <c r="I179" s="31">
        <f t="shared" ref="I179:I182" si="68">H179/G179</f>
        <v>2.3995656894679699E-2</v>
      </c>
    </row>
    <row r="180" spans="1:9" x14ac:dyDescent="0.2">
      <c r="A180" s="34"/>
      <c r="B180" s="45"/>
      <c r="C180" s="7" t="s">
        <v>16</v>
      </c>
      <c r="D180" s="7" t="s">
        <v>102</v>
      </c>
      <c r="E180" s="7" t="s">
        <v>194</v>
      </c>
      <c r="F180" s="7" t="s">
        <v>24</v>
      </c>
      <c r="G180" s="63">
        <v>723</v>
      </c>
      <c r="H180" s="63">
        <v>7.1</v>
      </c>
      <c r="I180" s="8">
        <f t="shared" ref="I180:I181" si="69">H180/G180</f>
        <v>9.8201936376210233E-3</v>
      </c>
    </row>
    <row r="181" spans="1:9" x14ac:dyDescent="0.2">
      <c r="A181" s="34"/>
      <c r="B181" s="59"/>
      <c r="C181" s="7" t="s">
        <v>16</v>
      </c>
      <c r="D181" s="7" t="s">
        <v>189</v>
      </c>
      <c r="E181" s="7" t="s">
        <v>194</v>
      </c>
      <c r="F181" s="7" t="s">
        <v>24</v>
      </c>
      <c r="G181" s="63">
        <v>148</v>
      </c>
      <c r="H181" s="63">
        <v>0</v>
      </c>
      <c r="I181" s="8">
        <f t="shared" si="69"/>
        <v>0</v>
      </c>
    </row>
    <row r="182" spans="1:9" x14ac:dyDescent="0.2">
      <c r="A182" s="34"/>
      <c r="B182" s="45"/>
      <c r="C182" s="7" t="s">
        <v>16</v>
      </c>
      <c r="D182" s="7" t="s">
        <v>30</v>
      </c>
      <c r="E182" s="7" t="s">
        <v>194</v>
      </c>
      <c r="F182" s="7" t="s">
        <v>24</v>
      </c>
      <c r="G182" s="63">
        <v>50</v>
      </c>
      <c r="H182" s="63">
        <v>15</v>
      </c>
      <c r="I182" s="8">
        <f t="shared" si="68"/>
        <v>0.3</v>
      </c>
    </row>
    <row r="183" spans="1:9" ht="31.5" x14ac:dyDescent="0.2">
      <c r="A183" s="32" t="s">
        <v>211</v>
      </c>
      <c r="B183" s="29" t="s">
        <v>196</v>
      </c>
      <c r="C183" s="30"/>
      <c r="D183" s="30"/>
      <c r="E183" s="30" t="s">
        <v>197</v>
      </c>
      <c r="F183" s="30"/>
      <c r="G183" s="67">
        <f>SUM(G184:G184)</f>
        <v>100</v>
      </c>
      <c r="H183" s="67">
        <f>SUM(H184:H184)</f>
        <v>0</v>
      </c>
      <c r="I183" s="31">
        <f t="shared" ref="I183:I184" si="70">H183/G183</f>
        <v>0</v>
      </c>
    </row>
    <row r="184" spans="1:9" x14ac:dyDescent="0.2">
      <c r="A184" s="34"/>
      <c r="B184" s="45"/>
      <c r="C184" s="7" t="s">
        <v>16</v>
      </c>
      <c r="D184" s="7" t="s">
        <v>17</v>
      </c>
      <c r="E184" s="7" t="s">
        <v>198</v>
      </c>
      <c r="F184" s="7" t="s">
        <v>24</v>
      </c>
      <c r="G184" s="63">
        <v>100</v>
      </c>
      <c r="H184" s="63">
        <v>0</v>
      </c>
      <c r="I184" s="8">
        <f t="shared" si="70"/>
        <v>0</v>
      </c>
    </row>
    <row r="185" spans="1:9" ht="31.5" x14ac:dyDescent="0.2">
      <c r="A185" s="32" t="s">
        <v>291</v>
      </c>
      <c r="B185" s="29" t="s">
        <v>200</v>
      </c>
      <c r="C185" s="30"/>
      <c r="D185" s="30"/>
      <c r="E185" s="30" t="s">
        <v>201</v>
      </c>
      <c r="F185" s="30"/>
      <c r="G185" s="67">
        <f>G186</f>
        <v>584</v>
      </c>
      <c r="H185" s="67">
        <f>H186</f>
        <v>0</v>
      </c>
      <c r="I185" s="31">
        <f t="shared" ref="I185" si="71">H185/G185</f>
        <v>0</v>
      </c>
    </row>
    <row r="186" spans="1:9" x14ac:dyDescent="0.2">
      <c r="A186" s="28"/>
      <c r="B186" s="45"/>
      <c r="C186" s="7" t="s">
        <v>18</v>
      </c>
      <c r="D186" s="7" t="s">
        <v>21</v>
      </c>
      <c r="E186" s="7" t="s">
        <v>202</v>
      </c>
      <c r="F186" s="7" t="s">
        <v>25</v>
      </c>
      <c r="G186" s="63">
        <v>584</v>
      </c>
      <c r="H186" s="63">
        <v>0</v>
      </c>
      <c r="I186" s="8">
        <f t="shared" ref="I186:I187" si="72">H186/G186</f>
        <v>0</v>
      </c>
    </row>
    <row r="187" spans="1:9" ht="31.5" x14ac:dyDescent="0.2">
      <c r="A187" s="32" t="s">
        <v>305</v>
      </c>
      <c r="B187" s="29" t="s">
        <v>292</v>
      </c>
      <c r="C187" s="30"/>
      <c r="D187" s="30"/>
      <c r="E187" s="30" t="s">
        <v>293</v>
      </c>
      <c r="F187" s="30"/>
      <c r="G187" s="67">
        <f>SUM(G188:G188)</f>
        <v>53.6</v>
      </c>
      <c r="H187" s="67">
        <f>SUM(H188:H188)</f>
        <v>0</v>
      </c>
      <c r="I187" s="31">
        <f t="shared" si="72"/>
        <v>0</v>
      </c>
    </row>
    <row r="188" spans="1:9" x14ac:dyDescent="0.2">
      <c r="A188" s="28"/>
      <c r="B188" s="45"/>
      <c r="C188" s="7" t="s">
        <v>16</v>
      </c>
      <c r="D188" s="7" t="s">
        <v>102</v>
      </c>
      <c r="E188" s="7" t="s">
        <v>294</v>
      </c>
      <c r="F188" s="7" t="s">
        <v>24</v>
      </c>
      <c r="G188" s="63">
        <v>53.6</v>
      </c>
      <c r="H188" s="63">
        <v>0</v>
      </c>
      <c r="I188" s="8">
        <f t="shared" ref="I188" si="73">H188/G188</f>
        <v>0</v>
      </c>
    </row>
    <row r="189" spans="1:9" x14ac:dyDescent="0.2">
      <c r="A189" s="116"/>
      <c r="B189" s="117"/>
      <c r="C189" s="11"/>
      <c r="D189" s="11"/>
      <c r="E189" s="11"/>
      <c r="F189" s="11"/>
      <c r="G189" s="71">
        <f>G6+G72+G83+G85+G87+G91+G93+G95+G100+G105+G108+G110+G112+G124+G126+G170+G175+G177+G179+G183+G185+G98+G187+G173</f>
        <v>1678675.2000000007</v>
      </c>
      <c r="H189" s="71">
        <f>H6+H72+H83+H85+H87+H91+H93+H95+H100+H105+H108+H110+H112+H124+H126+H170+H175+H177+H179+H183+H185+H98+H187+H173</f>
        <v>86856.000000000029</v>
      </c>
      <c r="I189" s="6">
        <f t="shared" si="47"/>
        <v>5.1740801317610455E-2</v>
      </c>
    </row>
    <row r="190" spans="1:9" x14ac:dyDescent="0.2">
      <c r="A190" s="14"/>
      <c r="B190" s="9"/>
      <c r="C190" s="9"/>
      <c r="D190" s="9"/>
      <c r="E190" s="9"/>
      <c r="F190" s="9"/>
      <c r="G190" s="4"/>
      <c r="H190" s="4"/>
      <c r="I190" s="4"/>
    </row>
    <row r="191" spans="1:9" x14ac:dyDescent="0.2">
      <c r="A191" s="14"/>
      <c r="B191" s="9"/>
      <c r="C191" s="9"/>
      <c r="D191" s="9"/>
      <c r="E191" s="9"/>
      <c r="F191" s="9"/>
      <c r="G191" s="20"/>
      <c r="H191" s="20"/>
      <c r="I191" s="4"/>
    </row>
    <row r="192" spans="1:9" ht="15.75" x14ac:dyDescent="0.25">
      <c r="A192" s="72" t="s">
        <v>324</v>
      </c>
      <c r="B192" s="72"/>
      <c r="C192" s="10"/>
      <c r="D192" s="10"/>
      <c r="E192" s="10"/>
      <c r="F192" s="10"/>
      <c r="G192" s="5"/>
      <c r="H192" s="5"/>
      <c r="I192" s="5"/>
    </row>
    <row r="193" spans="1:9" ht="15.75" x14ac:dyDescent="0.25">
      <c r="A193" s="106" t="s">
        <v>20</v>
      </c>
      <c r="B193" s="106"/>
      <c r="C193" s="10"/>
      <c r="D193" s="10"/>
      <c r="E193" s="10"/>
      <c r="F193" s="10"/>
      <c r="G193" s="104" t="s">
        <v>325</v>
      </c>
      <c r="H193" s="104"/>
      <c r="I193" s="104"/>
    </row>
    <row r="194" spans="1:9" x14ac:dyDescent="0.2">
      <c r="A194" s="1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1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115" t="s">
        <v>342</v>
      </c>
      <c r="B196" s="115"/>
      <c r="C196" s="4"/>
      <c r="D196" s="4"/>
      <c r="E196" s="4"/>
      <c r="F196" s="4"/>
      <c r="G196" s="4"/>
      <c r="H196" s="4"/>
      <c r="I196" s="4"/>
    </row>
    <row r="197" spans="1:9" x14ac:dyDescent="0.2">
      <c r="A197" s="1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14"/>
      <c r="B198" s="4"/>
      <c r="C198" s="4"/>
      <c r="D198" s="4"/>
      <c r="E198" s="4"/>
      <c r="F198" s="4"/>
      <c r="G198" s="4"/>
      <c r="H198" s="4"/>
      <c r="I198" s="4"/>
    </row>
  </sheetData>
  <autoFilter ref="A4:I189">
    <filterColumn colId="2" showButton="0"/>
    <filterColumn colId="3" showButton="0"/>
    <filterColumn colId="4" showButton="0"/>
  </autoFilter>
  <dataConsolidate/>
  <mergeCells count="55">
    <mergeCell ref="A30:A34"/>
    <mergeCell ref="B30:B34"/>
    <mergeCell ref="A67:A70"/>
    <mergeCell ref="B67:B70"/>
    <mergeCell ref="A196:B196"/>
    <mergeCell ref="A189:B189"/>
    <mergeCell ref="A145:A147"/>
    <mergeCell ref="A155:A165"/>
    <mergeCell ref="A166:A167"/>
    <mergeCell ref="A13:A14"/>
    <mergeCell ref="B13:B14"/>
    <mergeCell ref="B20:B21"/>
    <mergeCell ref="A20:A21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G193:I193"/>
    <mergeCell ref="B127:B128"/>
    <mergeCell ref="B139:B144"/>
    <mergeCell ref="B145:B147"/>
    <mergeCell ref="B155:B165"/>
    <mergeCell ref="B166:B167"/>
    <mergeCell ref="B129:B138"/>
    <mergeCell ref="A193:B193"/>
    <mergeCell ref="A148:A154"/>
    <mergeCell ref="B148:B154"/>
    <mergeCell ref="A127:A128"/>
    <mergeCell ref="A139:A144"/>
    <mergeCell ref="A129:A138"/>
    <mergeCell ref="A36:A41"/>
    <mergeCell ref="B36:B41"/>
    <mergeCell ref="A53:A64"/>
    <mergeCell ref="A79:A80"/>
    <mergeCell ref="B79:B80"/>
    <mergeCell ref="B48:B52"/>
    <mergeCell ref="A48:A52"/>
    <mergeCell ref="B65:B66"/>
    <mergeCell ref="A65:A66"/>
    <mergeCell ref="B53:B64"/>
    <mergeCell ref="A43:A47"/>
    <mergeCell ref="B43:B47"/>
    <mergeCell ref="B113:B123"/>
    <mergeCell ref="A113:A123"/>
    <mergeCell ref="B106:B107"/>
    <mergeCell ref="A106:A107"/>
    <mergeCell ref="A74:A77"/>
    <mergeCell ref="B74:B77"/>
    <mergeCell ref="B102:B103"/>
    <mergeCell ref="A102:A103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2022-09-16T06:24:33Z</cp:lastPrinted>
  <dcterms:created xsi:type="dcterms:W3CDTF">2002-03-11T10:22:12Z</dcterms:created>
  <dcterms:modified xsi:type="dcterms:W3CDTF">2023-02-09T01:26:37Z</dcterms:modified>
</cp:coreProperties>
</file>